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(1)'!$A$7:$H$105</definedName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<sst xmlns="http://schemas.openxmlformats.org/spreadsheetml/2006/main" count="383" uniqueCount="138">
  <si>
    <t>Код под-раздела</t>
  </si>
  <si>
    <t>Код вида расхо-дов</t>
  </si>
  <si>
    <t>Резервные фонды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</si>
  <si>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</si>
  <si>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</si>
  <si>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</si>
  <si>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</si>
  <si>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</si>
  <si>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</si>
  <si>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</si>
  <si>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</si>
  <si>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</si>
  <si>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</si>
  <si>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</si>
  <si>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</si>
  <si>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</si>
  <si>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</si>
  <si>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</si>
  <si>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</si>
  <si>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</si>
  <si>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</si>
  <si>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</si>
  <si>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</si>
  <si>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</si>
  <si>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</si>
  <si>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</si>
  <si>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</si>
  <si>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</si>
  <si>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</si>
  <si>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</si>
  <si>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</si>
  <si>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</si>
  <si>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</si>
  <si>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</si>
  <si>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</si>
  <si>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</si>
  <si>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</si>
  <si>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</si>
  <si>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</si>
  <si>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</si>
  <si>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</si>
  <si>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</si>
  <si>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</si>
  <si>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</si>
  <si>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</si>
  <si>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</si>
  <si>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</si>
  <si>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</si>
  <si>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</si>
  <si>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</si>
  <si>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</si>
  <si>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</si>
  <si>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</si>
  <si>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</si>
  <si>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</si>
  <si>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</si>
  <si>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</si>
  <si>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</si>
  <si>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</si>
  <si>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</si>
  <si>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</si>
  <si>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</si>
  <si>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</si>
  <si>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</si>
  <si>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</si>
  <si>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</si>
  <si>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</si>
  <si>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</si>
  <si>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</si>
  <si>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</si>
  <si>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</si>
  <si>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</si>
  <si>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</si>
  <si>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</si>
  <si>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</si>
  <si>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</si>
  <si>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</si>
  <si>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</si>
  <si>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</si>
  <si>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</si>
  <si>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</si>
  <si>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</si>
  <si>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</si>
  <si>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</si>
  <si>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</si>
  <si>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</si>
  <si>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</si>
  <si>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</si>
  <si>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</si>
  <si>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</si>
  <si>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</si>
  <si>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</si>
  <si>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</si>
  <si>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</si>
  <si>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</si>
  <si>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</si>
  <si>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</si>
  <si>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</si>
  <si>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</si>
  <si>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</si>
  <si>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</si>
  <si>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</si>
  <si>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</si>
  <si>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</si>
  <si>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</si>
  <si>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</si>
  <si>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99 9 00 20050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</si>
  <si>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</si>
  <si>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</si>
  <si>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</si>
  <si>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S9601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</si>
  <si>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</si>
  <si>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</si>
  <si>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</si>
  <si>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</si>
  <si>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Администрация муниципального образования Колокшанское Собинского района</t>
  </si>
  <si>
    <t>Расходы на содержание муниципального имущества</t>
  </si>
  <si>
    <t>99 9 00 20160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</si>
  <si>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</si>
  <si>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803</t>
  </si>
  <si>
    <t>99 9 00 80060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</si>
  <si>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</si>
  <si>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</si>
  <si>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</si>
  <si>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Ведомственная структура расходов бюджета муниципального образования Колокшанское Собинского района на 2020 год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</si>
  <si>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</si>
  <si>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</si>
  <si>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 xml:space="preserve">99 9 00 20110 </t>
  </si>
  <si>
    <t>Иные выплаты персоналу государственных (муниципальных) органов, за исключением фонда оплаты труда</t>
  </si>
  <si>
    <t>Приложение 2</t>
  </si>
  <si>
    <t>Культура</t>
  </si>
  <si>
    <t>Бюджетные инвестиции в объекты капитального строительства государственной (муниципальной) собственности</t>
  </si>
  <si>
    <t>99 9 00 40050</t>
  </si>
  <si>
    <t>400</t>
  </si>
  <si>
    <t xml:space="preserve">Осуществление расходов на реализацию мероприятий, связанных с обеспечением санитарно-эпидемиологической безопасности </t>
  </si>
  <si>
    <t>99 9 W0 58530</t>
  </si>
  <si>
    <t>Обеспечение проведения выборов и референдумов</t>
  </si>
  <si>
    <t xml:space="preserve">от 23.06.2020 № 6/4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</si>
</sst>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6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Cyr"/>
      <family val="0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center"/>
    </xf>
    <xf numFmtId="49" fontId="18" fillId="32" borderId="10" xfId="0" applyNumberFormat="1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 quotePrefix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3" fillId="32" borderId="10" xfId="0" applyNumberFormat="1" applyFont="1" applyFill="1" applyBorder="1" applyAlignment="1">
      <alignment horizontal="center" vertical="top" shrinkToFit="1"/>
    </xf>
    <xf numFmtId="175" fontId="23" fillId="32" borderId="10" xfId="0" applyNumberFormat="1" applyFont="1" applyFill="1" applyBorder="1" applyAlignment="1">
      <alignment horizontal="center" vertical="center" shrinkToFit="1"/>
    </xf>
    <xf numFmtId="175" fontId="24" fillId="32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4" fillId="34" borderId="10" xfId="0" applyNumberFormat="1" applyFont="1" applyFill="1" applyBorder="1" applyAlignment="1">
      <alignment horizontal="center" vertical="center" shrinkToFit="1"/>
    </xf>
    <xf numFmtId="175" fontId="23" fillId="0" borderId="10" xfId="0" applyNumberFormat="1" applyFont="1" applyFill="1" applyBorder="1" applyAlignment="1">
      <alignment horizontal="center" vertical="center" shrinkToFit="1"/>
    </xf>
    <xf numFmtId="175" fontId="24" fillId="35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49" fontId="66" fillId="32" borderId="10" xfId="0" applyNumberFormat="1" applyFont="1" applyFill="1" applyBorder="1" applyAlignment="1">
      <alignment horizontal="left" vertical="center" wrapText="1"/>
    </xf>
    <xf numFmtId="49" fontId="66" fillId="32" borderId="11" xfId="0" applyNumberFormat="1" applyFont="1" applyFill="1" applyBorder="1" applyAlignment="1">
      <alignment horizontal="left" vertical="center" wrapText="1"/>
    </xf>
    <xf numFmtId="175" fontId="67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175" fontId="24" fillId="35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65" fillId="32" borderId="10" xfId="0" applyFont="1" applyFill="1" applyBorder="1" applyAlignment="1">
      <alignment horizontal="left" vertical="top" wrapText="1"/>
    </xf>
    <xf numFmtId="0" fontId="68" fillId="32" borderId="10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05"/>
  <sheetViews>
    <sheetView showGridLines="0" showZeros="0"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0.2421875" style="0" customWidth="1"/>
    <col min="2" max="2" width="65.875" style="0" customWidth="1"/>
    <col min="3" max="3" width="8.00390625" style="0" customWidth="1"/>
    <col min="4" max="4" width="7.125" style="0" customWidth="1"/>
    <col min="5" max="5" width="9.00390625" style="0" customWidth="1"/>
    <col min="6" max="6" width="18.375" style="0" customWidth="1"/>
    <col min="7" max="7" width="7.75390625" style="0" customWidth="1"/>
    <col min="8" max="8" width="18.375" style="0" customWidth="1"/>
    <col min="9" max="9" width="8.375" style="0" hidden="1" customWidth="1"/>
    <col min="10" max="11" width="0" style="0" hidden="1" customWidth="1"/>
  </cols>
  <sheetData>
    <row r="1" spans="1:8" ht="12.75" customHeight="1">
      <c r="A1" s="99" t="s">
        <v>129</v>
      </c>
      <c r="B1" s="94"/>
      <c r="C1" s="94"/>
      <c r="D1" s="94"/>
      <c r="E1" s="94"/>
      <c r="F1" s="94"/>
      <c r="G1" s="94"/>
      <c r="H1" s="94"/>
    </row>
    <row r="2" spans="1:8" ht="12.75" customHeight="1">
      <c r="A2" s="100" t="s">
        <v>90</v>
      </c>
      <c r="B2" s="94"/>
      <c r="C2" s="94"/>
      <c r="D2" s="94"/>
      <c r="E2" s="94"/>
      <c r="F2" s="94"/>
      <c r="G2" s="94"/>
      <c r="H2" s="94"/>
    </row>
    <row r="3" spans="1:8" ht="15.75" customHeight="1">
      <c r="A3" s="93" t="s">
        <v>137</v>
      </c>
      <c r="B3" s="94"/>
      <c r="C3" s="94"/>
      <c r="D3" s="94"/>
      <c r="E3" s="94"/>
      <c r="F3" s="94"/>
      <c r="G3" s="94"/>
      <c r="H3" s="94"/>
    </row>
    <row r="4" spans="1:8" ht="36" customHeight="1">
      <c r="A4" s="97" t="s">
        <v>124</v>
      </c>
      <c r="B4" s="97"/>
      <c r="C4" s="97"/>
      <c r="D4" s="97"/>
      <c r="E4" s="97"/>
      <c r="F4" s="97"/>
      <c r="G4" s="97"/>
      <c r="H4" s="97"/>
    </row>
    <row r="5" spans="1:8" ht="12.75">
      <c r="A5" s="1"/>
      <c r="B5" s="98"/>
      <c r="C5" s="98"/>
      <c r="D5" s="98"/>
      <c r="E5" s="98"/>
      <c r="F5" s="98"/>
      <c r="G5" s="98"/>
      <c r="H5" s="98"/>
    </row>
    <row r="6" spans="1:11" ht="12.75">
      <c r="A6" s="1"/>
      <c r="B6" s="2"/>
      <c r="C6" s="2"/>
      <c r="D6" s="3"/>
      <c r="E6" s="3"/>
      <c r="F6" s="3"/>
      <c r="G6" s="3"/>
      <c r="H6" s="13" t="s">
        <v>9</v>
      </c>
      <c r="K6" s="24"/>
    </row>
    <row r="7" spans="1:8" ht="50.25" customHeight="1">
      <c r="A7" s="10" t="s">
        <v>5</v>
      </c>
      <c r="B7" s="11" t="s">
        <v>6</v>
      </c>
      <c r="C7" s="25" t="s">
        <v>52</v>
      </c>
      <c r="D7" s="12" t="s">
        <v>7</v>
      </c>
      <c r="E7" s="12" t="s">
        <v>0</v>
      </c>
      <c r="F7" s="12" t="s">
        <v>8</v>
      </c>
      <c r="G7" s="64" t="s">
        <v>1</v>
      </c>
      <c r="H7" s="11" t="s">
        <v>37</v>
      </c>
    </row>
    <row r="8" spans="1:8" ht="12" customHeight="1">
      <c r="A8" s="4" t="s">
        <v>10</v>
      </c>
      <c r="B8" s="4">
        <v>2</v>
      </c>
      <c r="C8" s="4"/>
      <c r="D8" s="4">
        <v>3</v>
      </c>
      <c r="E8" s="4">
        <v>4</v>
      </c>
      <c r="F8" s="4">
        <v>5</v>
      </c>
      <c r="G8" s="65">
        <v>6</v>
      </c>
      <c r="H8" s="4">
        <v>7</v>
      </c>
    </row>
    <row r="9" spans="1:8" s="20" customFormat="1" ht="12.75" hidden="1">
      <c r="A9" s="15"/>
      <c r="B9" s="16" t="s">
        <v>14</v>
      </c>
      <c r="C9" s="16"/>
      <c r="D9" s="17" t="s">
        <v>15</v>
      </c>
      <c r="E9" s="18">
        <v>0</v>
      </c>
      <c r="F9" s="18"/>
      <c r="G9" s="66"/>
      <c r="H9" s="19" t="e">
        <f>#REF!+H19+H21+#REF!+#REF!+#REF!+H36</f>
        <v>#REF!</v>
      </c>
    </row>
    <row r="10" spans="1:11" ht="63" customHeight="1" hidden="1">
      <c r="A10" s="5"/>
      <c r="B10" s="5" t="s">
        <v>17</v>
      </c>
      <c r="C10" s="5"/>
      <c r="D10" s="6" t="s">
        <v>15</v>
      </c>
      <c r="E10" s="7" t="s">
        <v>18</v>
      </c>
      <c r="F10" s="6"/>
      <c r="G10" s="67"/>
      <c r="H10" s="8"/>
      <c r="K10" s="14"/>
    </row>
    <row r="11" spans="1:11" ht="25.5">
      <c r="A11" s="5"/>
      <c r="B11" s="35" t="s">
        <v>115</v>
      </c>
      <c r="C11" s="39">
        <v>803</v>
      </c>
      <c r="D11" s="40"/>
      <c r="E11" s="41"/>
      <c r="F11" s="40"/>
      <c r="G11" s="68"/>
      <c r="H11" s="57">
        <f>SUM(H12+H39+H46+H63+H53+H84+H94)</f>
        <v>11863.236</v>
      </c>
      <c r="K11" s="14"/>
    </row>
    <row r="12" spans="1:11" ht="16.5" customHeight="1">
      <c r="A12" s="5"/>
      <c r="B12" s="34" t="s">
        <v>53</v>
      </c>
      <c r="C12" s="42">
        <v>803</v>
      </c>
      <c r="D12" s="41" t="s">
        <v>15</v>
      </c>
      <c r="E12" s="41"/>
      <c r="F12" s="40"/>
      <c r="G12" s="68"/>
      <c r="H12" s="58">
        <f>SUM(H13+H25+H29+H33)</f>
        <v>3461.636</v>
      </c>
      <c r="K12" s="14"/>
    </row>
    <row r="13" spans="1:11" ht="40.5" customHeight="1">
      <c r="A13" s="5"/>
      <c r="B13" s="31" t="s">
        <v>54</v>
      </c>
      <c r="C13" s="42">
        <v>803</v>
      </c>
      <c r="D13" s="40" t="s">
        <v>15</v>
      </c>
      <c r="E13" s="40" t="s">
        <v>19</v>
      </c>
      <c r="F13" s="40"/>
      <c r="G13" s="68"/>
      <c r="H13" s="59">
        <f>SUM(H14)</f>
        <v>3220.8</v>
      </c>
      <c r="K13" s="14"/>
    </row>
    <row r="14" spans="1:11" ht="20.25">
      <c r="A14" s="5"/>
      <c r="B14" s="31" t="s">
        <v>56</v>
      </c>
      <c r="C14" s="42">
        <v>803</v>
      </c>
      <c r="D14" s="40" t="s">
        <v>15</v>
      </c>
      <c r="E14" s="40" t="s">
        <v>19</v>
      </c>
      <c r="F14" s="40" t="s">
        <v>55</v>
      </c>
      <c r="G14" s="68"/>
      <c r="H14" s="59">
        <f>SUM(H15+H18)</f>
        <v>3220.8</v>
      </c>
      <c r="K14" s="14"/>
    </row>
    <row r="15" spans="1:11" ht="20.25">
      <c r="A15" s="5"/>
      <c r="B15" s="32" t="s">
        <v>58</v>
      </c>
      <c r="C15" s="42">
        <v>803</v>
      </c>
      <c r="D15" s="40" t="s">
        <v>15</v>
      </c>
      <c r="E15" s="40" t="s">
        <v>19</v>
      </c>
      <c r="F15" s="40" t="s">
        <v>63</v>
      </c>
      <c r="G15" s="68"/>
      <c r="H15" s="59">
        <f>SUM(H16)</f>
        <v>803.7</v>
      </c>
      <c r="K15" s="14"/>
    </row>
    <row r="16" spans="1:8" ht="63.75">
      <c r="A16" s="5"/>
      <c r="B16" s="36" t="s">
        <v>97</v>
      </c>
      <c r="C16" s="43">
        <v>803</v>
      </c>
      <c r="D16" s="44" t="s">
        <v>15</v>
      </c>
      <c r="E16" s="44" t="s">
        <v>19</v>
      </c>
      <c r="F16" s="44" t="s">
        <v>64</v>
      </c>
      <c r="G16" s="69" t="s">
        <v>30</v>
      </c>
      <c r="H16" s="60">
        <v>803.7</v>
      </c>
    </row>
    <row r="17" spans="1:8" ht="22.5" customHeight="1" hidden="1">
      <c r="A17" s="5"/>
      <c r="B17" s="74"/>
      <c r="C17" s="75"/>
      <c r="D17" s="76"/>
      <c r="E17" s="76"/>
      <c r="F17" s="76"/>
      <c r="G17" s="77"/>
      <c r="H17" s="78"/>
    </row>
    <row r="18" spans="1:8" ht="20.25">
      <c r="A18" s="5"/>
      <c r="B18" s="32" t="s">
        <v>58</v>
      </c>
      <c r="C18" s="42">
        <v>803</v>
      </c>
      <c r="D18" s="40" t="s">
        <v>15</v>
      </c>
      <c r="E18" s="40" t="s">
        <v>19</v>
      </c>
      <c r="F18" s="40" t="s">
        <v>57</v>
      </c>
      <c r="G18" s="68"/>
      <c r="H18" s="59">
        <f>SUM(H19+H20+H21+H24)</f>
        <v>2417.1</v>
      </c>
    </row>
    <row r="19" spans="1:8" ht="63.75">
      <c r="A19" s="5"/>
      <c r="B19" s="26" t="s">
        <v>38</v>
      </c>
      <c r="C19" s="45">
        <v>803</v>
      </c>
      <c r="D19" s="40" t="s">
        <v>15</v>
      </c>
      <c r="E19" s="40" t="s">
        <v>19</v>
      </c>
      <c r="F19" s="40" t="s">
        <v>59</v>
      </c>
      <c r="G19" s="68" t="s">
        <v>30</v>
      </c>
      <c r="H19" s="59">
        <v>1887.7</v>
      </c>
    </row>
    <row r="20" spans="1:8" ht="28.5" customHeight="1">
      <c r="A20" s="5"/>
      <c r="B20" s="81" t="s">
        <v>128</v>
      </c>
      <c r="C20" s="45">
        <v>803</v>
      </c>
      <c r="D20" s="40" t="s">
        <v>15</v>
      </c>
      <c r="E20" s="40" t="s">
        <v>19</v>
      </c>
      <c r="F20" s="40" t="s">
        <v>60</v>
      </c>
      <c r="G20" s="68" t="s">
        <v>30</v>
      </c>
      <c r="H20" s="59">
        <v>0.5</v>
      </c>
    </row>
    <row r="21" spans="1:8" ht="38.25">
      <c r="A21" s="5"/>
      <c r="B21" s="27" t="s">
        <v>39</v>
      </c>
      <c r="C21" s="46">
        <v>803</v>
      </c>
      <c r="D21" s="40" t="s">
        <v>15</v>
      </c>
      <c r="E21" s="40" t="s">
        <v>19</v>
      </c>
      <c r="F21" s="40" t="s">
        <v>60</v>
      </c>
      <c r="G21" s="68" t="s">
        <v>31</v>
      </c>
      <c r="H21" s="59">
        <v>500</v>
      </c>
    </row>
    <row r="22" spans="1:8" ht="20.25" hidden="1">
      <c r="A22" s="5"/>
      <c r="B22" s="26" t="s">
        <v>2</v>
      </c>
      <c r="C22" s="47"/>
      <c r="D22" s="40" t="s">
        <v>15</v>
      </c>
      <c r="E22" s="41" t="s">
        <v>12</v>
      </c>
      <c r="F22" s="40"/>
      <c r="G22" s="68"/>
      <c r="H22" s="59"/>
    </row>
    <row r="23" spans="1:8" ht="20.25" hidden="1">
      <c r="A23" s="5"/>
      <c r="B23" s="26" t="s">
        <v>20</v>
      </c>
      <c r="C23" s="47"/>
      <c r="D23" s="40" t="s">
        <v>15</v>
      </c>
      <c r="E23" s="41" t="s">
        <v>13</v>
      </c>
      <c r="F23" s="40"/>
      <c r="G23" s="68"/>
      <c r="H23" s="59"/>
    </row>
    <row r="24" spans="1:8" ht="25.5">
      <c r="A24" s="5"/>
      <c r="B24" s="26" t="s">
        <v>41</v>
      </c>
      <c r="C24" s="45">
        <v>803</v>
      </c>
      <c r="D24" s="40" t="s">
        <v>15</v>
      </c>
      <c r="E24" s="40" t="s">
        <v>19</v>
      </c>
      <c r="F24" s="40" t="s">
        <v>60</v>
      </c>
      <c r="G24" s="68" t="s">
        <v>32</v>
      </c>
      <c r="H24" s="59">
        <v>28.9</v>
      </c>
    </row>
    <row r="25" spans="1:8" ht="20.25">
      <c r="A25" s="5"/>
      <c r="B25" s="101" t="s">
        <v>136</v>
      </c>
      <c r="C25" s="102">
        <v>803</v>
      </c>
      <c r="D25" s="76" t="s">
        <v>15</v>
      </c>
      <c r="E25" s="76" t="s">
        <v>26</v>
      </c>
      <c r="F25" s="76"/>
      <c r="G25" s="77"/>
      <c r="H25" s="78">
        <f>SUM(H28)</f>
        <v>50.836</v>
      </c>
    </row>
    <row r="26" spans="1:8" ht="20.25">
      <c r="A26" s="5"/>
      <c r="B26" s="101" t="s">
        <v>56</v>
      </c>
      <c r="C26" s="102">
        <v>803</v>
      </c>
      <c r="D26" s="76" t="s">
        <v>15</v>
      </c>
      <c r="E26" s="76" t="s">
        <v>26</v>
      </c>
      <c r="F26" s="76" t="s">
        <v>55</v>
      </c>
      <c r="G26" s="77"/>
      <c r="H26" s="78">
        <v>50.836</v>
      </c>
    </row>
    <row r="27" spans="1:8" ht="20.25">
      <c r="A27" s="5"/>
      <c r="B27" s="101" t="s">
        <v>58</v>
      </c>
      <c r="C27" s="102">
        <v>803</v>
      </c>
      <c r="D27" s="76" t="s">
        <v>15</v>
      </c>
      <c r="E27" s="76" t="s">
        <v>26</v>
      </c>
      <c r="F27" s="76" t="s">
        <v>57</v>
      </c>
      <c r="G27" s="77"/>
      <c r="H27" s="78">
        <v>50.836</v>
      </c>
    </row>
    <row r="28" spans="1:8" ht="25.5">
      <c r="A28" s="5"/>
      <c r="B28" s="101" t="s">
        <v>134</v>
      </c>
      <c r="C28" s="102">
        <v>803</v>
      </c>
      <c r="D28" s="76" t="s">
        <v>15</v>
      </c>
      <c r="E28" s="76" t="s">
        <v>26</v>
      </c>
      <c r="F28" s="76" t="s">
        <v>135</v>
      </c>
      <c r="G28" s="77" t="s">
        <v>31</v>
      </c>
      <c r="H28" s="78">
        <v>50.836</v>
      </c>
    </row>
    <row r="29" spans="1:8" ht="20.25">
      <c r="A29" s="5"/>
      <c r="B29" s="26" t="s">
        <v>2</v>
      </c>
      <c r="C29" s="45">
        <v>803</v>
      </c>
      <c r="D29" s="40" t="s">
        <v>15</v>
      </c>
      <c r="E29" s="40" t="s">
        <v>12</v>
      </c>
      <c r="F29" s="40"/>
      <c r="G29" s="68"/>
      <c r="H29" s="59">
        <v>50</v>
      </c>
    </row>
    <row r="30" spans="1:8" ht="20.25">
      <c r="A30" s="5"/>
      <c r="B30" s="31" t="s">
        <v>56</v>
      </c>
      <c r="C30" s="45">
        <v>803</v>
      </c>
      <c r="D30" s="40" t="s">
        <v>15</v>
      </c>
      <c r="E30" s="40" t="s">
        <v>12</v>
      </c>
      <c r="F30" s="40" t="s">
        <v>55</v>
      </c>
      <c r="G30" s="68"/>
      <c r="H30" s="59">
        <v>50</v>
      </c>
    </row>
    <row r="31" spans="1:8" ht="20.25">
      <c r="A31" s="5"/>
      <c r="B31" s="32" t="s">
        <v>58</v>
      </c>
      <c r="C31" s="45">
        <v>803</v>
      </c>
      <c r="D31" s="40" t="s">
        <v>15</v>
      </c>
      <c r="E31" s="40" t="s">
        <v>12</v>
      </c>
      <c r="F31" s="40" t="s">
        <v>57</v>
      </c>
      <c r="G31" s="68"/>
      <c r="H31" s="59">
        <v>50</v>
      </c>
    </row>
    <row r="32" spans="1:8" ht="25.5">
      <c r="A32" s="5"/>
      <c r="B32" s="26" t="s">
        <v>86</v>
      </c>
      <c r="C32" s="45">
        <v>803</v>
      </c>
      <c r="D32" s="40" t="s">
        <v>15</v>
      </c>
      <c r="E32" s="40" t="s">
        <v>12</v>
      </c>
      <c r="F32" s="40" t="s">
        <v>68</v>
      </c>
      <c r="G32" s="68" t="s">
        <v>32</v>
      </c>
      <c r="H32" s="59">
        <v>50</v>
      </c>
    </row>
    <row r="33" spans="1:8" ht="20.25">
      <c r="A33" s="5"/>
      <c r="B33" s="26" t="s">
        <v>20</v>
      </c>
      <c r="C33" s="45">
        <v>803</v>
      </c>
      <c r="D33" s="40" t="s">
        <v>15</v>
      </c>
      <c r="E33" s="40" t="s">
        <v>13</v>
      </c>
      <c r="F33" s="40"/>
      <c r="G33" s="68"/>
      <c r="H33" s="59">
        <f>SUM(H36+H37+H38)</f>
        <v>140</v>
      </c>
    </row>
    <row r="34" spans="1:8" ht="20.25">
      <c r="A34" s="5"/>
      <c r="B34" s="32" t="s">
        <v>56</v>
      </c>
      <c r="C34" s="45">
        <v>803</v>
      </c>
      <c r="D34" s="40" t="s">
        <v>15</v>
      </c>
      <c r="E34" s="40" t="s">
        <v>13</v>
      </c>
      <c r="F34" s="40" t="s">
        <v>55</v>
      </c>
      <c r="G34" s="68"/>
      <c r="H34" s="59">
        <f>SUM(H36+H37+H38)</f>
        <v>140</v>
      </c>
    </row>
    <row r="35" spans="1:8" ht="20.25">
      <c r="A35" s="5"/>
      <c r="B35" s="32" t="s">
        <v>58</v>
      </c>
      <c r="C35" s="45">
        <v>803</v>
      </c>
      <c r="D35" s="40" t="s">
        <v>15</v>
      </c>
      <c r="E35" s="40" t="s">
        <v>13</v>
      </c>
      <c r="F35" s="40" t="s">
        <v>57</v>
      </c>
      <c r="G35" s="68"/>
      <c r="H35" s="59">
        <f>SUM(H36+H37+H38)</f>
        <v>140</v>
      </c>
    </row>
    <row r="36" spans="1:8" ht="53.25" customHeight="1">
      <c r="A36" s="5"/>
      <c r="B36" s="81" t="s">
        <v>40</v>
      </c>
      <c r="C36" s="45">
        <v>803</v>
      </c>
      <c r="D36" s="40" t="s">
        <v>15</v>
      </c>
      <c r="E36" s="40" t="s">
        <v>13</v>
      </c>
      <c r="F36" s="40" t="s">
        <v>61</v>
      </c>
      <c r="G36" s="68" t="s">
        <v>31</v>
      </c>
      <c r="H36" s="59">
        <v>90</v>
      </c>
    </row>
    <row r="37" spans="1:8" s="20" customFormat="1" ht="25.5">
      <c r="A37" s="15"/>
      <c r="B37" s="80" t="s">
        <v>121</v>
      </c>
      <c r="C37" s="54">
        <v>803</v>
      </c>
      <c r="D37" s="53" t="s">
        <v>15</v>
      </c>
      <c r="E37" s="53" t="s">
        <v>13</v>
      </c>
      <c r="F37" s="53" t="s">
        <v>123</v>
      </c>
      <c r="G37" s="71" t="s">
        <v>32</v>
      </c>
      <c r="H37" s="63">
        <v>50</v>
      </c>
    </row>
    <row r="38" spans="1:8" s="20" customFormat="1" ht="42" customHeight="1" hidden="1">
      <c r="A38" s="23"/>
      <c r="B38" s="29" t="s">
        <v>49</v>
      </c>
      <c r="C38" s="51">
        <v>803</v>
      </c>
      <c r="D38" s="44" t="s">
        <v>15</v>
      </c>
      <c r="E38" s="44" t="s">
        <v>13</v>
      </c>
      <c r="F38" s="44" t="s">
        <v>62</v>
      </c>
      <c r="G38" s="69" t="s">
        <v>48</v>
      </c>
      <c r="H38" s="60"/>
    </row>
    <row r="39" spans="1:8" s="20" customFormat="1" ht="16.5" customHeight="1">
      <c r="A39" s="23"/>
      <c r="B39" s="33" t="s">
        <v>65</v>
      </c>
      <c r="C39" s="51">
        <v>803</v>
      </c>
      <c r="D39" s="52" t="s">
        <v>18</v>
      </c>
      <c r="E39" s="44"/>
      <c r="F39" s="44"/>
      <c r="G39" s="69"/>
      <c r="H39" s="62">
        <f>H40</f>
        <v>99.8</v>
      </c>
    </row>
    <row r="40" spans="1:8" s="20" customFormat="1" ht="16.5" customHeight="1">
      <c r="A40" s="23"/>
      <c r="B40" s="29" t="s">
        <v>66</v>
      </c>
      <c r="C40" s="51">
        <v>803</v>
      </c>
      <c r="D40" s="44" t="s">
        <v>18</v>
      </c>
      <c r="E40" s="44" t="s">
        <v>16</v>
      </c>
      <c r="F40" s="44"/>
      <c r="G40" s="69"/>
      <c r="H40" s="60">
        <f>H42</f>
        <v>99.8</v>
      </c>
    </row>
    <row r="41" spans="1:8" s="20" customFormat="1" ht="20.25">
      <c r="A41" s="23"/>
      <c r="B41" s="31" t="s">
        <v>56</v>
      </c>
      <c r="C41" s="51">
        <v>803</v>
      </c>
      <c r="D41" s="44" t="s">
        <v>18</v>
      </c>
      <c r="E41" s="44" t="s">
        <v>16</v>
      </c>
      <c r="F41" s="44" t="s">
        <v>55</v>
      </c>
      <c r="G41" s="69"/>
      <c r="H41" s="60">
        <f>H42</f>
        <v>99.8</v>
      </c>
    </row>
    <row r="42" spans="1:8" s="20" customFormat="1" ht="16.5" customHeight="1">
      <c r="A42" s="23"/>
      <c r="B42" s="32" t="s">
        <v>58</v>
      </c>
      <c r="C42" s="51">
        <v>803</v>
      </c>
      <c r="D42" s="44" t="s">
        <v>18</v>
      </c>
      <c r="E42" s="44" t="s">
        <v>16</v>
      </c>
      <c r="F42" s="44" t="s">
        <v>57</v>
      </c>
      <c r="G42" s="69"/>
      <c r="H42" s="60">
        <f>H43+H44</f>
        <v>99.8</v>
      </c>
    </row>
    <row r="43" spans="1:9" ht="69" customHeight="1">
      <c r="A43" s="5"/>
      <c r="B43" s="29" t="s">
        <v>42</v>
      </c>
      <c r="C43" s="51">
        <v>803</v>
      </c>
      <c r="D43" s="40" t="s">
        <v>18</v>
      </c>
      <c r="E43" s="40" t="s">
        <v>16</v>
      </c>
      <c r="F43" s="44" t="s">
        <v>67</v>
      </c>
      <c r="G43" s="68" t="s">
        <v>30</v>
      </c>
      <c r="H43" s="59">
        <v>94.75956</v>
      </c>
      <c r="I43" s="73" t="s">
        <v>35</v>
      </c>
    </row>
    <row r="44" spans="1:8" ht="38.25">
      <c r="A44" s="5"/>
      <c r="B44" s="29" t="s">
        <v>43</v>
      </c>
      <c r="C44" s="51">
        <v>803</v>
      </c>
      <c r="D44" s="40" t="s">
        <v>18</v>
      </c>
      <c r="E44" s="40" t="s">
        <v>16</v>
      </c>
      <c r="F44" s="44" t="s">
        <v>67</v>
      </c>
      <c r="G44" s="68" t="s">
        <v>31</v>
      </c>
      <c r="H44" s="59">
        <v>5.04044</v>
      </c>
    </row>
    <row r="45" spans="1:8" s="22" customFormat="1" ht="25.5" hidden="1">
      <c r="A45" s="21"/>
      <c r="B45" s="28" t="s">
        <v>21</v>
      </c>
      <c r="C45" s="48"/>
      <c r="D45" s="49" t="s">
        <v>16</v>
      </c>
      <c r="E45" s="49"/>
      <c r="F45" s="50"/>
      <c r="G45" s="70"/>
      <c r="H45" s="61"/>
    </row>
    <row r="46" spans="1:8" s="22" customFormat="1" ht="21.75" customHeight="1">
      <c r="A46" s="21"/>
      <c r="B46" s="33" t="s">
        <v>69</v>
      </c>
      <c r="C46" s="51">
        <v>803</v>
      </c>
      <c r="D46" s="52" t="s">
        <v>16</v>
      </c>
      <c r="E46" s="52"/>
      <c r="F46" s="44"/>
      <c r="G46" s="69"/>
      <c r="H46" s="62">
        <f>SUM(H47)</f>
        <v>375</v>
      </c>
    </row>
    <row r="47" spans="1:8" s="22" customFormat="1" ht="38.25">
      <c r="A47" s="21"/>
      <c r="B47" s="37" t="s">
        <v>89</v>
      </c>
      <c r="C47" s="54">
        <v>803</v>
      </c>
      <c r="D47" s="53" t="s">
        <v>16</v>
      </c>
      <c r="E47" s="53" t="s">
        <v>27</v>
      </c>
      <c r="F47" s="53"/>
      <c r="G47" s="71"/>
      <c r="H47" s="63">
        <f>SUM(H49+H50+H51)</f>
        <v>375</v>
      </c>
    </row>
    <row r="48" spans="1:8" s="22" customFormat="1" ht="63.75">
      <c r="A48" s="21"/>
      <c r="B48" s="38" t="s">
        <v>112</v>
      </c>
      <c r="C48" s="54">
        <v>803</v>
      </c>
      <c r="D48" s="53" t="s">
        <v>16</v>
      </c>
      <c r="E48" s="53" t="s">
        <v>27</v>
      </c>
      <c r="F48" s="53" t="s">
        <v>99</v>
      </c>
      <c r="G48" s="71"/>
      <c r="H48" s="63">
        <f>SUM(H49+H50+H51)</f>
        <v>375</v>
      </c>
    </row>
    <row r="49" spans="1:8" s="22" customFormat="1" ht="38.25">
      <c r="A49" s="21"/>
      <c r="B49" s="38" t="s">
        <v>107</v>
      </c>
      <c r="C49" s="54">
        <v>803</v>
      </c>
      <c r="D49" s="53" t="s">
        <v>16</v>
      </c>
      <c r="E49" s="53" t="s">
        <v>27</v>
      </c>
      <c r="F49" s="53" t="s">
        <v>100</v>
      </c>
      <c r="G49" s="71" t="s">
        <v>31</v>
      </c>
      <c r="H49" s="63">
        <v>300</v>
      </c>
    </row>
    <row r="50" spans="1:8" s="22" customFormat="1" ht="42.75" customHeight="1">
      <c r="A50" s="21"/>
      <c r="B50" s="38" t="s">
        <v>108</v>
      </c>
      <c r="C50" s="54">
        <v>803</v>
      </c>
      <c r="D50" s="53" t="s">
        <v>16</v>
      </c>
      <c r="E50" s="53" t="s">
        <v>27</v>
      </c>
      <c r="F50" s="53" t="s">
        <v>101</v>
      </c>
      <c r="G50" s="71" t="s">
        <v>31</v>
      </c>
      <c r="H50" s="63">
        <v>25</v>
      </c>
    </row>
    <row r="51" spans="1:8" s="22" customFormat="1" ht="38.25">
      <c r="A51" s="21"/>
      <c r="B51" s="38" t="s">
        <v>109</v>
      </c>
      <c r="C51" s="54">
        <v>803</v>
      </c>
      <c r="D51" s="53" t="s">
        <v>16</v>
      </c>
      <c r="E51" s="53" t="s">
        <v>27</v>
      </c>
      <c r="F51" s="53" t="s">
        <v>102</v>
      </c>
      <c r="G51" s="71" t="s">
        <v>31</v>
      </c>
      <c r="H51" s="63">
        <v>50</v>
      </c>
    </row>
    <row r="52" spans="1:8" s="20" customFormat="1" ht="34.5" customHeight="1" hidden="1">
      <c r="A52" s="15"/>
      <c r="B52" s="28" t="s">
        <v>22</v>
      </c>
      <c r="C52" s="48"/>
      <c r="D52" s="49" t="s">
        <v>19</v>
      </c>
      <c r="E52" s="50">
        <v>0</v>
      </c>
      <c r="F52" s="50"/>
      <c r="G52" s="70"/>
      <c r="H52" s="61" t="e">
        <f>#REF!+#REF!+#REF!</f>
        <v>#REF!</v>
      </c>
    </row>
    <row r="53" spans="1:8" s="20" customFormat="1" ht="15" customHeight="1">
      <c r="A53" s="15"/>
      <c r="B53" s="33" t="s">
        <v>70</v>
      </c>
      <c r="C53" s="51">
        <v>803</v>
      </c>
      <c r="D53" s="52" t="s">
        <v>19</v>
      </c>
      <c r="E53" s="44"/>
      <c r="F53" s="44"/>
      <c r="G53" s="69"/>
      <c r="H53" s="62">
        <f>SUM(H55+H59)</f>
        <v>4510</v>
      </c>
    </row>
    <row r="54" spans="1:8" s="20" customFormat="1" ht="18" customHeight="1">
      <c r="A54" s="15"/>
      <c r="B54" s="29" t="s">
        <v>71</v>
      </c>
      <c r="C54" s="51">
        <v>803</v>
      </c>
      <c r="D54" s="44" t="s">
        <v>19</v>
      </c>
      <c r="E54" s="44" t="s">
        <v>27</v>
      </c>
      <c r="F54" s="44"/>
      <c r="G54" s="69"/>
      <c r="H54" s="60">
        <f>H55</f>
        <v>4450</v>
      </c>
    </row>
    <row r="55" spans="1:8" s="20" customFormat="1" ht="18.75" customHeight="1">
      <c r="A55" s="15"/>
      <c r="B55" s="55" t="s">
        <v>56</v>
      </c>
      <c r="C55" s="51">
        <v>803</v>
      </c>
      <c r="D55" s="44" t="s">
        <v>19</v>
      </c>
      <c r="E55" s="44" t="s">
        <v>27</v>
      </c>
      <c r="F55" s="44" t="s">
        <v>55</v>
      </c>
      <c r="G55" s="69"/>
      <c r="H55" s="60">
        <f>H56</f>
        <v>4450</v>
      </c>
    </row>
    <row r="56" spans="1:8" s="20" customFormat="1" ht="20.25">
      <c r="A56" s="15"/>
      <c r="B56" s="56" t="s">
        <v>58</v>
      </c>
      <c r="C56" s="51">
        <v>803</v>
      </c>
      <c r="D56" s="44" t="s">
        <v>19</v>
      </c>
      <c r="E56" s="44" t="s">
        <v>27</v>
      </c>
      <c r="F56" s="44" t="s">
        <v>57</v>
      </c>
      <c r="G56" s="69"/>
      <c r="H56" s="60">
        <f>SUM(H57+H58)</f>
        <v>4450</v>
      </c>
    </row>
    <row r="57" spans="1:8" s="20" customFormat="1" ht="38.25">
      <c r="A57" s="15"/>
      <c r="B57" s="90" t="s">
        <v>113</v>
      </c>
      <c r="C57" s="51">
        <v>803</v>
      </c>
      <c r="D57" s="44" t="s">
        <v>19</v>
      </c>
      <c r="E57" s="44" t="s">
        <v>27</v>
      </c>
      <c r="F57" s="44" t="s">
        <v>114</v>
      </c>
      <c r="G57" s="69" t="s">
        <v>31</v>
      </c>
      <c r="H57" s="60">
        <v>2850</v>
      </c>
    </row>
    <row r="58" spans="1:8" s="20" customFormat="1" ht="53.25" customHeight="1">
      <c r="A58" s="23"/>
      <c r="B58" s="79" t="s">
        <v>87</v>
      </c>
      <c r="C58" s="51">
        <v>803</v>
      </c>
      <c r="D58" s="44" t="s">
        <v>19</v>
      </c>
      <c r="E58" s="44" t="s">
        <v>27</v>
      </c>
      <c r="F58" s="44" t="s">
        <v>88</v>
      </c>
      <c r="G58" s="69" t="s">
        <v>31</v>
      </c>
      <c r="H58" s="60">
        <v>1600</v>
      </c>
    </row>
    <row r="59" spans="1:8" s="20" customFormat="1" ht="18.75" customHeight="1">
      <c r="A59" s="23"/>
      <c r="B59" s="79" t="s">
        <v>103</v>
      </c>
      <c r="C59" s="51">
        <v>803</v>
      </c>
      <c r="D59" s="44" t="s">
        <v>19</v>
      </c>
      <c r="E59" s="44" t="s">
        <v>104</v>
      </c>
      <c r="F59" s="44"/>
      <c r="G59" s="69"/>
      <c r="H59" s="60">
        <f>H61+H62</f>
        <v>60</v>
      </c>
    </row>
    <row r="60" spans="1:8" s="20" customFormat="1" ht="21.75" customHeight="1">
      <c r="A60" s="23"/>
      <c r="B60" s="29" t="s">
        <v>56</v>
      </c>
      <c r="C60" s="51">
        <v>803</v>
      </c>
      <c r="D60" s="44" t="s">
        <v>19</v>
      </c>
      <c r="E60" s="44" t="s">
        <v>104</v>
      </c>
      <c r="F60" s="44" t="s">
        <v>105</v>
      </c>
      <c r="G60" s="69"/>
      <c r="H60" s="60">
        <f>H61+H62</f>
        <v>60</v>
      </c>
    </row>
    <row r="61" spans="1:8" s="20" customFormat="1" ht="21" customHeight="1">
      <c r="A61" s="23"/>
      <c r="B61" s="29" t="s">
        <v>58</v>
      </c>
      <c r="C61" s="51">
        <v>803</v>
      </c>
      <c r="D61" s="44" t="s">
        <v>19</v>
      </c>
      <c r="E61" s="44" t="s">
        <v>104</v>
      </c>
      <c r="F61" s="44" t="s">
        <v>106</v>
      </c>
      <c r="G61" s="69" t="s">
        <v>31</v>
      </c>
      <c r="H61" s="60">
        <v>50</v>
      </c>
    </row>
    <row r="62" spans="1:8" s="20" customFormat="1" ht="25.5">
      <c r="A62" s="23"/>
      <c r="B62" s="79" t="s">
        <v>121</v>
      </c>
      <c r="C62" s="51">
        <v>803</v>
      </c>
      <c r="D62" s="44" t="s">
        <v>19</v>
      </c>
      <c r="E62" s="44" t="s">
        <v>104</v>
      </c>
      <c r="F62" s="44" t="s">
        <v>122</v>
      </c>
      <c r="G62" s="69" t="s">
        <v>32</v>
      </c>
      <c r="H62" s="60">
        <v>10</v>
      </c>
    </row>
    <row r="63" spans="1:8" s="20" customFormat="1" ht="18" customHeight="1">
      <c r="A63" s="23"/>
      <c r="B63" s="33" t="s">
        <v>72</v>
      </c>
      <c r="C63" s="51">
        <v>803</v>
      </c>
      <c r="D63" s="52" t="s">
        <v>24</v>
      </c>
      <c r="E63" s="44"/>
      <c r="F63" s="44"/>
      <c r="G63" s="69"/>
      <c r="H63" s="62">
        <f>SUM(H64+H70+H75)</f>
        <v>2688.8</v>
      </c>
    </row>
    <row r="64" spans="1:8" s="20" customFormat="1" ht="18" customHeight="1">
      <c r="A64" s="23"/>
      <c r="B64" s="29" t="s">
        <v>73</v>
      </c>
      <c r="C64" s="51">
        <v>803</v>
      </c>
      <c r="D64" s="44" t="s">
        <v>24</v>
      </c>
      <c r="E64" s="44" t="s">
        <v>15</v>
      </c>
      <c r="F64" s="44"/>
      <c r="G64" s="69"/>
      <c r="H64" s="60">
        <f>H65</f>
        <v>561</v>
      </c>
    </row>
    <row r="65" spans="1:8" s="20" customFormat="1" ht="20.25" customHeight="1">
      <c r="A65" s="23"/>
      <c r="B65" s="31" t="s">
        <v>56</v>
      </c>
      <c r="C65" s="51">
        <v>803</v>
      </c>
      <c r="D65" s="44" t="s">
        <v>24</v>
      </c>
      <c r="E65" s="44" t="s">
        <v>15</v>
      </c>
      <c r="F65" s="44" t="s">
        <v>55</v>
      </c>
      <c r="G65" s="69"/>
      <c r="H65" s="60">
        <f>H66</f>
        <v>561</v>
      </c>
    </row>
    <row r="66" spans="1:8" s="20" customFormat="1" ht="18" customHeight="1">
      <c r="A66" s="23"/>
      <c r="B66" s="32" t="s">
        <v>58</v>
      </c>
      <c r="C66" s="51">
        <v>803</v>
      </c>
      <c r="D66" s="44" t="s">
        <v>24</v>
      </c>
      <c r="E66" s="44" t="s">
        <v>15</v>
      </c>
      <c r="F66" s="44" t="s">
        <v>57</v>
      </c>
      <c r="G66" s="69"/>
      <c r="H66" s="60">
        <f>H67+H68+H69</f>
        <v>561</v>
      </c>
    </row>
    <row r="67" spans="1:8" s="20" customFormat="1" ht="51">
      <c r="A67" s="23"/>
      <c r="B67" s="79" t="s">
        <v>50</v>
      </c>
      <c r="C67" s="51">
        <v>803</v>
      </c>
      <c r="D67" s="44" t="s">
        <v>24</v>
      </c>
      <c r="E67" s="44" t="s">
        <v>15</v>
      </c>
      <c r="F67" s="44" t="s">
        <v>77</v>
      </c>
      <c r="G67" s="69" t="s">
        <v>31</v>
      </c>
      <c r="H67" s="60">
        <v>91</v>
      </c>
    </row>
    <row r="68" spans="1:8" s="20" customFormat="1" ht="20.25">
      <c r="A68" s="23"/>
      <c r="B68" s="79" t="s">
        <v>116</v>
      </c>
      <c r="C68" s="51">
        <v>803</v>
      </c>
      <c r="D68" s="44" t="s">
        <v>24</v>
      </c>
      <c r="E68" s="44" t="s">
        <v>15</v>
      </c>
      <c r="F68" s="44" t="s">
        <v>117</v>
      </c>
      <c r="G68" s="69" t="s">
        <v>31</v>
      </c>
      <c r="H68" s="60">
        <v>350</v>
      </c>
    </row>
    <row r="69" spans="1:8" s="20" customFormat="1" ht="55.5" customHeight="1">
      <c r="A69" s="23"/>
      <c r="B69" s="82" t="s">
        <v>51</v>
      </c>
      <c r="C69" s="51">
        <v>803</v>
      </c>
      <c r="D69" s="44" t="s">
        <v>24</v>
      </c>
      <c r="E69" s="44" t="s">
        <v>15</v>
      </c>
      <c r="F69" s="44" t="s">
        <v>110</v>
      </c>
      <c r="G69" s="69" t="s">
        <v>34</v>
      </c>
      <c r="H69" s="60">
        <v>120</v>
      </c>
    </row>
    <row r="70" spans="1:8" s="20" customFormat="1" ht="20.25">
      <c r="A70" s="23"/>
      <c r="B70" s="30" t="s">
        <v>75</v>
      </c>
      <c r="C70" s="51">
        <v>803</v>
      </c>
      <c r="D70" s="44" t="s">
        <v>24</v>
      </c>
      <c r="E70" s="44" t="s">
        <v>18</v>
      </c>
      <c r="F70" s="52"/>
      <c r="G70" s="69"/>
      <c r="H70" s="60">
        <f>H71</f>
        <v>207.8</v>
      </c>
    </row>
    <row r="71" spans="1:8" s="20" customFormat="1" ht="20.25" customHeight="1">
      <c r="A71" s="23"/>
      <c r="B71" s="31" t="s">
        <v>56</v>
      </c>
      <c r="C71" s="51">
        <v>803</v>
      </c>
      <c r="D71" s="44" t="s">
        <v>24</v>
      </c>
      <c r="E71" s="44" t="s">
        <v>18</v>
      </c>
      <c r="F71" s="44" t="s">
        <v>55</v>
      </c>
      <c r="G71" s="69"/>
      <c r="H71" s="60">
        <f>H72</f>
        <v>207.8</v>
      </c>
    </row>
    <row r="72" spans="1:8" s="20" customFormat="1" ht="21.75" customHeight="1">
      <c r="A72" s="23"/>
      <c r="B72" s="32" t="s">
        <v>58</v>
      </c>
      <c r="C72" s="51">
        <v>803</v>
      </c>
      <c r="D72" s="44" t="s">
        <v>24</v>
      </c>
      <c r="E72" s="44" t="s">
        <v>18</v>
      </c>
      <c r="F72" s="44" t="s">
        <v>57</v>
      </c>
      <c r="G72" s="69"/>
      <c r="H72" s="60">
        <f>SUM(H73+H74)</f>
        <v>207.8</v>
      </c>
    </row>
    <row r="73" spans="1:9" ht="42.75" customHeight="1">
      <c r="A73" s="5"/>
      <c r="B73" s="81" t="s">
        <v>111</v>
      </c>
      <c r="C73" s="45">
        <v>803</v>
      </c>
      <c r="D73" s="40" t="s">
        <v>24</v>
      </c>
      <c r="E73" s="44" t="s">
        <v>18</v>
      </c>
      <c r="F73" s="44" t="s">
        <v>78</v>
      </c>
      <c r="G73" s="68" t="s">
        <v>31</v>
      </c>
      <c r="H73" s="59">
        <v>30</v>
      </c>
      <c r="I73" t="s">
        <v>36</v>
      </c>
    </row>
    <row r="74" spans="1:8" ht="63.75">
      <c r="A74" s="5"/>
      <c r="B74" s="91" t="s">
        <v>118</v>
      </c>
      <c r="C74" s="40" t="s">
        <v>119</v>
      </c>
      <c r="D74" s="44" t="s">
        <v>24</v>
      </c>
      <c r="E74" s="44" t="s">
        <v>18</v>
      </c>
      <c r="F74" s="44" t="s">
        <v>120</v>
      </c>
      <c r="G74" s="40" t="s">
        <v>31</v>
      </c>
      <c r="H74" s="60">
        <v>177.8</v>
      </c>
    </row>
    <row r="75" spans="1:8" ht="18" customHeight="1">
      <c r="A75" s="5"/>
      <c r="B75" s="81" t="s">
        <v>76</v>
      </c>
      <c r="C75" s="45">
        <v>803</v>
      </c>
      <c r="D75" s="40" t="s">
        <v>24</v>
      </c>
      <c r="E75" s="44" t="s">
        <v>16</v>
      </c>
      <c r="F75" s="44"/>
      <c r="G75" s="68"/>
      <c r="H75" s="59">
        <f>H76</f>
        <v>1920</v>
      </c>
    </row>
    <row r="76" spans="1:8" ht="15.75" customHeight="1">
      <c r="A76" s="5"/>
      <c r="B76" s="92" t="s">
        <v>56</v>
      </c>
      <c r="C76" s="45">
        <v>803</v>
      </c>
      <c r="D76" s="40" t="s">
        <v>24</v>
      </c>
      <c r="E76" s="44" t="s">
        <v>16</v>
      </c>
      <c r="F76" s="44" t="s">
        <v>55</v>
      </c>
      <c r="G76" s="68"/>
      <c r="H76" s="59">
        <f>H77</f>
        <v>1920</v>
      </c>
    </row>
    <row r="77" spans="1:8" ht="18.75" customHeight="1">
      <c r="A77" s="5"/>
      <c r="B77" s="90" t="s">
        <v>58</v>
      </c>
      <c r="C77" s="45">
        <v>803</v>
      </c>
      <c r="D77" s="40" t="s">
        <v>24</v>
      </c>
      <c r="E77" s="44" t="s">
        <v>16</v>
      </c>
      <c r="F77" s="44" t="s">
        <v>57</v>
      </c>
      <c r="G77" s="68"/>
      <c r="H77" s="59">
        <f>H78+H79+H81+H80</f>
        <v>1920</v>
      </c>
    </row>
    <row r="78" spans="1:8" ht="38.25">
      <c r="A78" s="5"/>
      <c r="B78" s="81" t="s">
        <v>44</v>
      </c>
      <c r="C78" s="45">
        <v>803</v>
      </c>
      <c r="D78" s="40" t="s">
        <v>24</v>
      </c>
      <c r="E78" s="40" t="s">
        <v>16</v>
      </c>
      <c r="F78" s="44" t="s">
        <v>79</v>
      </c>
      <c r="G78" s="68" t="s">
        <v>31</v>
      </c>
      <c r="H78" s="59">
        <v>940</v>
      </c>
    </row>
    <row r="79" spans="1:8" ht="42" customHeight="1">
      <c r="A79" s="5"/>
      <c r="B79" s="26" t="s">
        <v>45</v>
      </c>
      <c r="C79" s="45">
        <v>803</v>
      </c>
      <c r="D79" s="40" t="s">
        <v>24</v>
      </c>
      <c r="E79" s="40" t="s">
        <v>16</v>
      </c>
      <c r="F79" s="44" t="s">
        <v>80</v>
      </c>
      <c r="G79" s="68" t="s">
        <v>31</v>
      </c>
      <c r="H79" s="59">
        <v>150</v>
      </c>
    </row>
    <row r="80" spans="1:8" ht="42" customHeight="1">
      <c r="A80" s="5"/>
      <c r="B80" s="26" t="s">
        <v>91</v>
      </c>
      <c r="C80" s="45">
        <v>803</v>
      </c>
      <c r="D80" s="40" t="s">
        <v>24</v>
      </c>
      <c r="E80" s="40" t="s">
        <v>16</v>
      </c>
      <c r="F80" s="44" t="s">
        <v>92</v>
      </c>
      <c r="G80" s="68" t="s">
        <v>31</v>
      </c>
      <c r="H80" s="59">
        <v>150</v>
      </c>
    </row>
    <row r="81" spans="1:8" ht="38.25">
      <c r="A81" s="5"/>
      <c r="B81" s="26" t="s">
        <v>46</v>
      </c>
      <c r="C81" s="45">
        <v>803</v>
      </c>
      <c r="D81" s="40" t="s">
        <v>24</v>
      </c>
      <c r="E81" s="40" t="s">
        <v>16</v>
      </c>
      <c r="F81" s="44" t="s">
        <v>84</v>
      </c>
      <c r="G81" s="68" t="s">
        <v>31</v>
      </c>
      <c r="H81" s="59">
        <v>680</v>
      </c>
    </row>
    <row r="82" spans="1:8" s="20" customFormat="1" ht="25.5" customHeight="1" hidden="1">
      <c r="A82" s="15"/>
      <c r="B82" s="28" t="s">
        <v>25</v>
      </c>
      <c r="C82" s="48"/>
      <c r="D82" s="49" t="s">
        <v>26</v>
      </c>
      <c r="E82" s="50">
        <v>0</v>
      </c>
      <c r="F82" s="50"/>
      <c r="G82" s="70"/>
      <c r="H82" s="61"/>
    </row>
    <row r="83" spans="1:8" s="20" customFormat="1" ht="38.25" customHeight="1" hidden="1">
      <c r="A83" s="15"/>
      <c r="B83" s="28" t="s">
        <v>28</v>
      </c>
      <c r="C83" s="48"/>
      <c r="D83" s="49" t="s">
        <v>23</v>
      </c>
      <c r="E83" s="50">
        <v>0</v>
      </c>
      <c r="F83" s="50"/>
      <c r="G83" s="72"/>
      <c r="H83" s="61"/>
    </row>
    <row r="84" spans="1:8" s="20" customFormat="1" ht="20.25" customHeight="1">
      <c r="A84" s="15"/>
      <c r="B84" s="33" t="s">
        <v>81</v>
      </c>
      <c r="C84" s="51">
        <v>803</v>
      </c>
      <c r="D84" s="52" t="s">
        <v>23</v>
      </c>
      <c r="E84" s="44"/>
      <c r="F84" s="44"/>
      <c r="G84" s="103"/>
      <c r="H84" s="62">
        <f>H89+H85</f>
        <v>272</v>
      </c>
    </row>
    <row r="85" spans="1:8" s="20" customFormat="1" ht="20.25" customHeight="1">
      <c r="A85" s="15"/>
      <c r="B85" s="79" t="s">
        <v>130</v>
      </c>
      <c r="C85" s="51">
        <v>803</v>
      </c>
      <c r="D85" s="44" t="s">
        <v>23</v>
      </c>
      <c r="E85" s="44" t="s">
        <v>15</v>
      </c>
      <c r="F85" s="44"/>
      <c r="G85" s="103"/>
      <c r="H85" s="60">
        <f>H88</f>
        <v>190</v>
      </c>
    </row>
    <row r="86" spans="1:8" s="20" customFormat="1" ht="20.25" customHeight="1">
      <c r="A86" s="15"/>
      <c r="B86" s="79" t="s">
        <v>56</v>
      </c>
      <c r="C86" s="51">
        <v>803</v>
      </c>
      <c r="D86" s="44" t="s">
        <v>23</v>
      </c>
      <c r="E86" s="44" t="s">
        <v>15</v>
      </c>
      <c r="F86" s="44" t="s">
        <v>55</v>
      </c>
      <c r="G86" s="103"/>
      <c r="H86" s="60">
        <f>H88</f>
        <v>190</v>
      </c>
    </row>
    <row r="87" spans="1:8" s="20" customFormat="1" ht="20.25" customHeight="1">
      <c r="A87" s="15"/>
      <c r="B87" s="79" t="s">
        <v>58</v>
      </c>
      <c r="C87" s="51">
        <v>803</v>
      </c>
      <c r="D87" s="44" t="s">
        <v>23</v>
      </c>
      <c r="E87" s="44" t="s">
        <v>15</v>
      </c>
      <c r="F87" s="44" t="s">
        <v>57</v>
      </c>
      <c r="G87" s="69"/>
      <c r="H87" s="60">
        <f>H88</f>
        <v>190</v>
      </c>
    </row>
    <row r="88" spans="1:8" s="20" customFormat="1" ht="27.75" customHeight="1">
      <c r="A88" s="15"/>
      <c r="B88" s="79" t="s">
        <v>131</v>
      </c>
      <c r="C88" s="51">
        <v>803</v>
      </c>
      <c r="D88" s="44" t="s">
        <v>23</v>
      </c>
      <c r="E88" s="44" t="s">
        <v>15</v>
      </c>
      <c r="F88" s="44" t="s">
        <v>132</v>
      </c>
      <c r="G88" s="69" t="s">
        <v>133</v>
      </c>
      <c r="H88" s="60">
        <v>190</v>
      </c>
    </row>
    <row r="89" spans="1:8" ht="21" customHeight="1">
      <c r="A89" s="5"/>
      <c r="B89" s="26" t="s">
        <v>82</v>
      </c>
      <c r="C89" s="45">
        <v>803</v>
      </c>
      <c r="D89" s="40" t="s">
        <v>23</v>
      </c>
      <c r="E89" s="40" t="s">
        <v>19</v>
      </c>
      <c r="F89" s="44"/>
      <c r="G89" s="68"/>
      <c r="H89" s="60">
        <f>SUM(H92)</f>
        <v>82</v>
      </c>
    </row>
    <row r="90" spans="1:8" ht="18" customHeight="1">
      <c r="A90" s="5"/>
      <c r="B90" s="31" t="s">
        <v>56</v>
      </c>
      <c r="C90" s="45">
        <v>803</v>
      </c>
      <c r="D90" s="40" t="s">
        <v>23</v>
      </c>
      <c r="E90" s="40" t="s">
        <v>19</v>
      </c>
      <c r="F90" s="44" t="s">
        <v>55</v>
      </c>
      <c r="G90" s="68"/>
      <c r="H90" s="60">
        <f>SUM(H92)</f>
        <v>82</v>
      </c>
    </row>
    <row r="91" spans="1:8" ht="20.25">
      <c r="A91" s="5"/>
      <c r="B91" s="32" t="s">
        <v>58</v>
      </c>
      <c r="C91" s="45">
        <v>803</v>
      </c>
      <c r="D91" s="40" t="s">
        <v>23</v>
      </c>
      <c r="E91" s="40" t="s">
        <v>19</v>
      </c>
      <c r="F91" s="44" t="s">
        <v>57</v>
      </c>
      <c r="G91" s="68"/>
      <c r="H91" s="60">
        <f>SUM(H92)</f>
        <v>82</v>
      </c>
    </row>
    <row r="92" spans="1:8" ht="38.25">
      <c r="A92" s="5"/>
      <c r="B92" s="26" t="s">
        <v>93</v>
      </c>
      <c r="C92" s="45">
        <v>803</v>
      </c>
      <c r="D92" s="40" t="s">
        <v>23</v>
      </c>
      <c r="E92" s="40" t="s">
        <v>19</v>
      </c>
      <c r="F92" s="40" t="s">
        <v>74</v>
      </c>
      <c r="G92" s="68" t="s">
        <v>31</v>
      </c>
      <c r="H92" s="60">
        <v>82</v>
      </c>
    </row>
    <row r="93" spans="1:9" ht="21" customHeight="1" hidden="1">
      <c r="A93" s="15"/>
      <c r="B93" s="28" t="s">
        <v>29</v>
      </c>
      <c r="C93" s="48"/>
      <c r="D93" s="49" t="s">
        <v>11</v>
      </c>
      <c r="E93" s="50">
        <v>0</v>
      </c>
      <c r="F93" s="50"/>
      <c r="G93" s="70"/>
      <c r="H93" s="61"/>
      <c r="I93" s="20"/>
    </row>
    <row r="94" spans="1:9" ht="17.25" customHeight="1">
      <c r="A94" s="15"/>
      <c r="B94" s="33" t="s">
        <v>85</v>
      </c>
      <c r="C94" s="51">
        <v>803</v>
      </c>
      <c r="D94" s="52" t="s">
        <v>11</v>
      </c>
      <c r="E94" s="44"/>
      <c r="F94" s="44"/>
      <c r="G94" s="69"/>
      <c r="H94" s="62">
        <f>SUM(H98+H102)</f>
        <v>456</v>
      </c>
      <c r="I94" s="20"/>
    </row>
    <row r="95" spans="1:9" ht="19.5" customHeight="1">
      <c r="A95" s="15"/>
      <c r="B95" s="29" t="s">
        <v>83</v>
      </c>
      <c r="C95" s="51">
        <v>803</v>
      </c>
      <c r="D95" s="44" t="s">
        <v>11</v>
      </c>
      <c r="E95" s="44" t="s">
        <v>15</v>
      </c>
      <c r="F95" s="44"/>
      <c r="G95" s="69"/>
      <c r="H95" s="60">
        <v>156</v>
      </c>
      <c r="I95" s="20"/>
    </row>
    <row r="96" spans="1:9" ht="17.25" customHeight="1">
      <c r="A96" s="15"/>
      <c r="B96" s="31" t="s">
        <v>56</v>
      </c>
      <c r="C96" s="51">
        <v>803</v>
      </c>
      <c r="D96" s="44" t="s">
        <v>11</v>
      </c>
      <c r="E96" s="44" t="s">
        <v>15</v>
      </c>
      <c r="F96" s="44" t="s">
        <v>55</v>
      </c>
      <c r="G96" s="69"/>
      <c r="H96" s="60">
        <v>156</v>
      </c>
      <c r="I96" s="20"/>
    </row>
    <row r="97" spans="1:9" ht="20.25" customHeight="1">
      <c r="A97" s="15"/>
      <c r="B97" s="32" t="s">
        <v>58</v>
      </c>
      <c r="C97" s="51">
        <v>803</v>
      </c>
      <c r="D97" s="44" t="s">
        <v>11</v>
      </c>
      <c r="E97" s="44" t="s">
        <v>15</v>
      </c>
      <c r="F97" s="44" t="s">
        <v>57</v>
      </c>
      <c r="G97" s="69"/>
      <c r="H97" s="60">
        <v>156</v>
      </c>
      <c r="I97" s="20"/>
    </row>
    <row r="98" spans="1:9" ht="38.25">
      <c r="A98" s="15"/>
      <c r="B98" s="26" t="s">
        <v>47</v>
      </c>
      <c r="C98" s="45">
        <v>803</v>
      </c>
      <c r="D98" s="40" t="s">
        <v>11</v>
      </c>
      <c r="E98" s="40" t="s">
        <v>15</v>
      </c>
      <c r="F98" s="40" t="s">
        <v>98</v>
      </c>
      <c r="G98" s="68" t="s">
        <v>33</v>
      </c>
      <c r="H98" s="60">
        <v>156</v>
      </c>
      <c r="I98" s="20"/>
    </row>
    <row r="99" spans="1:9" ht="19.5" customHeight="1">
      <c r="A99" s="15"/>
      <c r="B99" s="29" t="s">
        <v>94</v>
      </c>
      <c r="C99" s="51">
        <v>803</v>
      </c>
      <c r="D99" s="44" t="s">
        <v>11</v>
      </c>
      <c r="E99" s="44" t="s">
        <v>16</v>
      </c>
      <c r="F99" s="44"/>
      <c r="G99" s="69"/>
      <c r="H99" s="60">
        <f>SUM(H102)</f>
        <v>300</v>
      </c>
      <c r="I99" s="20"/>
    </row>
    <row r="100" spans="1:9" ht="17.25" customHeight="1">
      <c r="A100" s="15"/>
      <c r="B100" s="55" t="s">
        <v>56</v>
      </c>
      <c r="C100" s="51">
        <v>803</v>
      </c>
      <c r="D100" s="44" t="s">
        <v>11</v>
      </c>
      <c r="E100" s="44" t="s">
        <v>16</v>
      </c>
      <c r="F100" s="44" t="s">
        <v>55</v>
      </c>
      <c r="G100" s="69"/>
      <c r="H100" s="60">
        <f>SUM(H102)</f>
        <v>300</v>
      </c>
      <c r="I100" s="20"/>
    </row>
    <row r="101" spans="1:9" ht="23.25" customHeight="1">
      <c r="A101" s="15"/>
      <c r="B101" s="56" t="s">
        <v>58</v>
      </c>
      <c r="C101" s="51">
        <v>803</v>
      </c>
      <c r="D101" s="44" t="s">
        <v>11</v>
      </c>
      <c r="E101" s="44" t="s">
        <v>16</v>
      </c>
      <c r="F101" s="44" t="s">
        <v>57</v>
      </c>
      <c r="G101" s="69"/>
      <c r="H101" s="60">
        <f>SUM(H102)</f>
        <v>300</v>
      </c>
      <c r="I101" s="20"/>
    </row>
    <row r="102" spans="1:9" ht="25.5">
      <c r="A102" s="15"/>
      <c r="B102" s="26" t="s">
        <v>95</v>
      </c>
      <c r="C102" s="45">
        <v>803</v>
      </c>
      <c r="D102" s="40" t="s">
        <v>11</v>
      </c>
      <c r="E102" s="40" t="s">
        <v>16</v>
      </c>
      <c r="F102" s="40" t="s">
        <v>96</v>
      </c>
      <c r="G102" s="68" t="s">
        <v>33</v>
      </c>
      <c r="H102" s="60">
        <v>300</v>
      </c>
      <c r="I102" s="20"/>
    </row>
    <row r="103" spans="1:9" ht="20.25">
      <c r="A103" s="15"/>
      <c r="B103" s="89" t="s">
        <v>125</v>
      </c>
      <c r="C103" s="84">
        <v>808</v>
      </c>
      <c r="D103" s="41" t="s">
        <v>15</v>
      </c>
      <c r="E103" s="40"/>
      <c r="F103" s="40"/>
      <c r="G103" s="68"/>
      <c r="H103" s="62">
        <v>123</v>
      </c>
      <c r="I103" s="20"/>
    </row>
    <row r="104" spans="1:8" s="20" customFormat="1" ht="41.25" customHeight="1">
      <c r="A104" s="15"/>
      <c r="B104" s="88" t="s">
        <v>126</v>
      </c>
      <c r="C104" s="87">
        <v>808</v>
      </c>
      <c r="D104" s="85" t="s">
        <v>15</v>
      </c>
      <c r="E104" s="85" t="s">
        <v>26</v>
      </c>
      <c r="F104" s="85" t="s">
        <v>127</v>
      </c>
      <c r="G104" s="86" t="s">
        <v>32</v>
      </c>
      <c r="H104" s="83">
        <v>123</v>
      </c>
    </row>
    <row r="105" spans="1:8" ht="20.25">
      <c r="A105" s="9" t="s">
        <v>3</v>
      </c>
      <c r="B105" s="95" t="s">
        <v>4</v>
      </c>
      <c r="C105" s="96"/>
      <c r="D105" s="96"/>
      <c r="E105" s="96"/>
      <c r="F105" s="96"/>
      <c r="G105" s="96"/>
      <c r="H105" s="57">
        <f>SUM(H94+H84+H63+H53+H46+H39+H12+H103)</f>
        <v>11986.235999999999</v>
      </c>
    </row>
  </sheetData>
  <sheetProtection/>
  <autoFilter ref="A7:H105"/>
  <mergeCells count="6">
    <mergeCell ref="A3:H3"/>
    <mergeCell ref="B105:G105"/>
    <mergeCell ref="A4:H4"/>
    <mergeCell ref="B5:H5"/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2019-12-19T10:44:42Z</cp:lastPrinted>
  <dcterms:created xsi:type="dcterms:W3CDTF">2011-10-27T07:59:23Z</dcterms:created>
  <dcterms:modified xsi:type="dcterms:W3CDTF">2020-06-26T09:43:40Z</dcterms:modified>
  <cp:category/>
  <cp:version/>
  <cp:contentType/>
  <cp:contentStatus/>
</cp:coreProperties>
</file>