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25" yWindow="65416" windowWidth="10965" windowHeight="10095" activeTab="0"/>
  </bookViews>
  <sheets>
    <sheet name="Документ (1)" sheetId="1" r:id="rId1"/>
  </sheets>
  <definedNames>
    <definedName name="_xlnm._FilterDatabase" localSheetId="0" hidden="1">'Документ (1)'!$A$7:$H$95</definedName>
    <definedName name="_xlnm.Print_Titles" localSheetId="0">'Документ (1)'!$8:$8</definedName>
    <definedName name="_xlnm.Print_Area" localSheetId="0">'Документ (1)'!$A$1:$H$97</definedName>
  </definedNames>
  <calcPr fullCalcOnLoad="1"/>
</workbook>
</file>

<file path=xl/sharedStrings.xml><?xml version="1.0" encoding="utf-8"?>
<sst xmlns="http://schemas.openxmlformats.org/spreadsheetml/2006/main" count="332" uniqueCount="125">
  <si>
    <t>Код под-раздела</t>
  </si>
  <si>
    <t>Код вида расхо-дов</t>
  </si>
  <si>
    <t>Резервные фонды</t>
  </si>
  <si>
    <t>НАЦИОНАЛЬНАЯ ОБОРОНА</t>
  </si>
  <si>
    <t>end</t>
  </si>
  <si>
    <t>Итого расходов</t>
  </si>
  <si>
    <t>Код главного распорядителя средств областного бюджета</t>
  </si>
  <si>
    <t>Наименование</t>
  </si>
  <si>
    <t>Код раздела</t>
  </si>
  <si>
    <t>Код целевой статьи</t>
  </si>
  <si>
    <t>тыс.рублей</t>
  </si>
  <si>
    <t>1</t>
  </si>
  <si>
    <t>10</t>
  </si>
  <si>
    <t>11</t>
  </si>
  <si>
    <t>13</t>
  </si>
  <si>
    <t>ОБЩЕГОСУДАРСТВЕННЫЕ ВОПРОСЫ</t>
  </si>
  <si>
    <t>01</t>
  </si>
  <si>
    <t>03</t>
  </si>
  <si>
    <t>Функционирование высшего должностного лица субъекта Российской Федерации и муниципального образования</t>
  </si>
  <si>
    <t>02</t>
  </si>
  <si>
    <t>04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</si>
  <si>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</si>
  <si>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</si>
  <si>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</si>
  <si>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08</t>
  </si>
  <si>
    <t>05</t>
  </si>
  <si>
    <t>ОБРАЗОВАНИЕ</t>
  </si>
  <si>
    <t>07</t>
  </si>
  <si>
    <t>09</t>
  </si>
  <si>
    <t>КУЛЬТУРА, КИНЕМАТОГРАФИЯ</t>
  </si>
  <si>
    <t>СОЦИАЛЬНАЯ ПОЛИТИКА</t>
  </si>
  <si>
    <t>ФИЗИЧЕСКАЯ КУЛЬТУРА И СПОРТ</t>
  </si>
  <si>
    <t>100</t>
  </si>
  <si>
    <t>200</t>
  </si>
  <si>
    <t>800</t>
  </si>
  <si>
    <t>300</t>
  </si>
  <si>
    <t>600</t>
  </si>
  <si>
    <t>название целевой взяла с областного проекта</t>
  </si>
  <si>
    <t>убытки бани</t>
  </si>
  <si>
    <t>Сумма</t>
  </si>
  <si>
    <t>Расходы на выплаты по оплате труда работников 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</si>
  <si>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органов  местного самоуправления(Закупка товаров, работ и услуг для государственных (муниципальных) нужд)</t>
  </si>
  <si>
    <t>Расходы на обеспечение функций администрации поселения по размещению информации в средствах массовой информации органов местного самоуправления (Закупка товаров, работ и услуг для государственных (муниципальных) нужд)</t>
  </si>
  <si>
    <t>Расходы на уплату налогов,сборов,иных платежей и взносов органов местного самоуправления (Иные бюджетные ассигнования)</t>
  </si>
  <si>
    <t>Осуществление первичного воинского учета на территориях, где отсутствуют военные комиссариаты ((Расходы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</si>
  <si>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</si>
  <si>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Расходы на уличное освещение поселения органов местного самоуправления (Закупка товаров, работ и услуг для государственных (муниципальных) нужд)</t>
  </si>
  <si>
    <t>Расходы на озеленение поселения   органов местного самоуправления (Закупка товаров, работ и услуг для государственных (муниципальных) нужд)</t>
  </si>
  <si>
    <t>Прочие расходы на  благоустройство поселения  органов местного самоуправления (Закупка товаров, работ и услуг для государственных (муниципальных) нужд)</t>
  </si>
  <si>
    <t>Пенсия за выслугу лет муниципальным служащим и лицам, замещавшим муниципальные должности   органов местного самоуправления (Социальное обеспечение и иные выплаты населению)</t>
  </si>
  <si>
    <t>500</t>
  </si>
  <si>
    <t xml:space="preserve"> Осуществление полномочий  в части владения, пользования и распоряжения объектами муниципальной собственности(Межбюджетные трансферты)</t>
  </si>
  <si>
    <t>Расходы на формирование фонда капитального ремонта общего имущества многоквартирных домов органов местного самоуправления(Закупка товаров, работ и услуг для государственных (муниципальных) нужд)</t>
  </si>
  <si>
    <t>Обеспечение мероприятий по капитальному ремонту многоквартрных домов  за счет средств местного бюджета(Предоставление субсидий бюджетным,автономным учреждениям и иным некоммерческим организациям)</t>
  </si>
  <si>
    <t>Вед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</si>
  <si>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</si>
  <si>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</si>
  <si>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</t>
  </si>
  <si>
    <t>Непрограммные расходы органов местного самоуправления</t>
  </si>
  <si>
    <t>99 9</t>
  </si>
  <si>
    <t>Иные непрограммные расходы</t>
  </si>
  <si>
    <t>99 9 00 00110</t>
  </si>
  <si>
    <t>99 9 00 00190</t>
  </si>
  <si>
    <t>99 9 00  0И190</t>
  </si>
  <si>
    <t>99 9 00  80130</t>
  </si>
  <si>
    <t>99 1</t>
  </si>
  <si>
    <t>99 1 00 00110</t>
  </si>
  <si>
    <t>Национальная оборона</t>
  </si>
  <si>
    <t>Мобилизационная и войсковая оборона</t>
  </si>
  <si>
    <t>99 9 00 51180</t>
  </si>
  <si>
    <t>99 9 00 21100</t>
  </si>
  <si>
    <t>Национальная безопасность и правоохранительная деятельность</t>
  </si>
  <si>
    <t>Национальная экономика</t>
  </si>
  <si>
    <t>Дорожное хозяйство(дорожные фонды)</t>
  </si>
  <si>
    <t>Жилищно-коммунальное хозяйство</t>
  </si>
  <si>
    <t>Жилищное хозяйство</t>
  </si>
  <si>
    <t>99 9 00 20140</t>
  </si>
  <si>
    <t>Коммунальное хозяйство</t>
  </si>
  <si>
    <t>Благоустройство</t>
  </si>
  <si>
    <t>99 9 00 20060</t>
  </si>
  <si>
    <t>99 9 00 20070</t>
  </si>
  <si>
    <t>99 9 00 20090</t>
  </si>
  <si>
    <t>99 9 00 20100</t>
  </si>
  <si>
    <t>Культура,кинематография</t>
  </si>
  <si>
    <t>Другие вопросы в области культуры,кинематографии</t>
  </si>
  <si>
    <t>Пенсионное обеспечение</t>
  </si>
  <si>
    <t>99 9 00 20120</t>
  </si>
  <si>
    <t>Социальная политика</t>
  </si>
  <si>
    <t>Резервный фонд администрации органов местного самоуправления(Иные бюджетные ассигнования)</t>
  </si>
  <si>
    <t>Расходы по организации ведения работ по капитальному ремонту, ремонту и содержанию автомобильных дорог общего пользования органов местного самоуправления (Закупка товаров, работ и услуг для государственных (муниципальных) нужд)</t>
  </si>
  <si>
    <t>99 9 00 20030</t>
  </si>
  <si>
    <t>Муниципальная 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</si>
  <si>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к решению Совета народных депутатов </t>
  </si>
  <si>
    <t>Расходы на мероприятия в области энергосбережения, повышения энергетической эффективности (Закупка товаров, работ и услуг для государственных (муниципальных) нужд)</t>
  </si>
  <si>
    <t>99 9 00 20130</t>
  </si>
  <si>
    <t>Расходы на мероприятия в сфере культуры органов местного самоуправления (Закупка товаров, работ и услуг для государственных (муниципальных) нужд)</t>
  </si>
  <si>
    <t>Социальное обеспечение</t>
  </si>
  <si>
    <t>Меры социальной поддержки населения по публичным нормативным обязательствам (Социальное обеспечение и иные выплаты населению)</t>
  </si>
  <si>
    <t>99 9 00 10010</t>
  </si>
  <si>
    <t>Расходы на выплаты по оплате труда главы администрации, назначаемого на должность  по контракту(Расходы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</si>
  <si>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99 9 00 20150</t>
  </si>
  <si>
    <t xml:space="preserve">01 </t>
  </si>
  <si>
    <t>01 0 01 20010</t>
  </si>
  <si>
    <t>01 0 01 20020</t>
  </si>
  <si>
    <t>01 0 01 20080</t>
  </si>
  <si>
    <t>Другие вопросы в области нацональной экономики</t>
  </si>
  <si>
    <t>12</t>
  </si>
  <si>
    <t xml:space="preserve">99 </t>
  </si>
  <si>
    <t>99 9 00 20050</t>
  </si>
  <si>
    <t>Мероприятия по обеспечению первичных мер пожарной безопасности (Закупка товаров, работ и услуг для государственных (муниципальных) нужд)</t>
  </si>
  <si>
    <t>Расходы на мероприятия в области гражданской обороны, защиты населения и территорий от чрезвычайных ситуаций (Закупка товаров, работ и услуг для государственных (муниципальных) нужд)</t>
  </si>
  <si>
    <t>Расходы на мероприятия по обеспечению безопасности людей на водных объектах, охране их жизни и здоровья (Закупка товаров, работ и услуг для государственных (муниципальных) нужд)</t>
  </si>
  <si>
    <t>99 9 00 S9601</t>
  </si>
  <si>
    <t>Расходы на мероприятия по водоснабжению населенных пунктов органов местного самоуправления (Закупка товаров, работ и услуг для государственных (муниципальных) нужд)</t>
  </si>
  <si>
    <t>Основное мероприятие "Организация и осуществление мероприятий по гражданской обороне, пожарной безопасности, безопасности на водных объектах, защиты населения от чрезвычайных ситуаций и снижения рисков их возникновения на территории МО Колокшанское сельское поселение"</t>
  </si>
  <si>
    <t>Осуществление части полномочий по дорожной деятельности в соответствии с заключенным соглашением (Закупка товаров, работ и услуг для государственных (муниципальных) нужд)</t>
  </si>
  <si>
    <t>99 9 00 80040</t>
  </si>
  <si>
    <t>Ведомственная структура расходов бюджета муниципального образования Колокшанское на 2018 год</t>
  </si>
  <si>
    <t>Администрация муниципального образования Колокшанское Собинского района</t>
  </si>
  <si>
    <t>Приложение 2</t>
  </si>
  <si>
    <t>99 9 00 20160</t>
  </si>
  <si>
    <t>Расходы на содержание муниципального имущества</t>
  </si>
  <si>
    <t>Расходы на подписку на периодические издания и на поощрения старост</t>
  </si>
  <si>
    <t>99 9 00 20170</t>
  </si>
  <si>
    <t>от 21.02.2018 № 1/1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</si>
</sst>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0.00000"/>
    <numFmt numFmtId="176" formatCode="0.0"/>
  </numFmts>
  <fonts count="71"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i/>
      <sz val="10"/>
      <name val="Arial Cyr"/>
      <family val="0"/>
    </font>
    <font>
      <sz val="12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color indexed="10"/>
      <name val="Arial Cyr"/>
      <family val="0"/>
    </font>
    <font>
      <sz val="10"/>
      <color indexed="10"/>
      <name val="Arial Cyr"/>
      <family val="0"/>
    </font>
    <font>
      <b/>
      <i/>
      <sz val="10"/>
      <name val="Arial Cyr"/>
      <family val="0"/>
    </font>
    <font>
      <b/>
      <i/>
      <sz val="10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2"/>
      <color indexed="10"/>
      <name val="Arial Cyr"/>
      <family val="0"/>
    </font>
    <font>
      <sz val="16"/>
      <color indexed="10"/>
      <name val="Times New Roman"/>
      <family val="1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2"/>
      <color rgb="FFFF0000"/>
      <name val="Arial Cyr"/>
      <family val="0"/>
    </font>
    <font>
      <sz val="16"/>
      <color rgb="FFFF0000"/>
      <name val="Times New Roman"/>
      <family val="1"/>
    </font>
    <font>
      <sz val="12"/>
      <color rgb="FFFF0000"/>
      <name val="Arial"/>
      <family val="2"/>
    </font>
    <font>
      <i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0" fillId="32" borderId="0" xfId="0" applyFill="1" applyAlignment="1">
      <alignment horizontal="center" vertical="center" shrinkToFit="1"/>
    </xf>
    <xf numFmtId="0" fontId="0" fillId="32" borderId="0" xfId="0" applyFill="1" applyAlignment="1">
      <alignment/>
    </xf>
    <xf numFmtId="0" fontId="4" fillId="32" borderId="10" xfId="0" applyFont="1" applyFill="1" applyBorder="1" applyAlignment="1">
      <alignment horizontal="center" vertical="center" shrinkToFit="1"/>
    </xf>
    <xf numFmtId="0" fontId="5" fillId="32" borderId="10" xfId="0" applyFont="1" applyFill="1" applyBorder="1" applyAlignment="1">
      <alignment horizontal="left" vertical="top" wrapText="1"/>
    </xf>
    <xf numFmtId="49" fontId="0" fillId="32" borderId="10" xfId="0" applyNumberFormat="1" applyFill="1" applyBorder="1" applyAlignment="1">
      <alignment horizontal="center" vertical="top" wrapText="1"/>
    </xf>
    <xf numFmtId="49" fontId="2" fillId="32" borderId="10" xfId="0" applyNumberFormat="1" applyFont="1" applyFill="1" applyBorder="1" applyAlignment="1">
      <alignment horizontal="center" vertical="top" wrapText="1"/>
    </xf>
    <xf numFmtId="168" fontId="0" fillId="32" borderId="10" xfId="0" applyNumberFormat="1" applyFill="1" applyBorder="1" applyAlignment="1">
      <alignment horizontal="right" vertical="top" shrinkToFit="1"/>
    </xf>
    <xf numFmtId="0" fontId="6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 wrapText="1"/>
    </xf>
    <xf numFmtId="0" fontId="0" fillId="32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right" vertical="top"/>
    </xf>
    <xf numFmtId="0" fontId="13" fillId="0" borderId="0" xfId="0" applyFont="1" applyAlignment="1">
      <alignment/>
    </xf>
    <xf numFmtId="0" fontId="5" fillId="34" borderId="10" xfId="0" applyFont="1" applyFill="1" applyBorder="1" applyAlignment="1">
      <alignment horizontal="left" vertical="top" wrapText="1"/>
    </xf>
    <xf numFmtId="0" fontId="11" fillId="34" borderId="10" xfId="0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0" fillId="34" borderId="10" xfId="0" applyNumberFormat="1" applyFill="1" applyBorder="1" applyAlignment="1">
      <alignment horizontal="center" vertical="top" wrapText="1"/>
    </xf>
    <xf numFmtId="168" fontId="0" fillId="34" borderId="10" xfId="0" applyNumberFormat="1" applyFill="1" applyBorder="1" applyAlignment="1">
      <alignment horizontal="right" vertical="top" shrinkToFit="1"/>
    </xf>
    <xf numFmtId="0" fontId="0" fillId="34" borderId="0" xfId="0" applyFill="1" applyAlignment="1">
      <alignment/>
    </xf>
    <xf numFmtId="0" fontId="9" fillId="34" borderId="10" xfId="0" applyFont="1" applyFill="1" applyBorder="1" applyAlignment="1">
      <alignment horizontal="left" vertical="top" wrapText="1"/>
    </xf>
    <xf numFmtId="0" fontId="10" fillId="34" borderId="0" xfId="0" applyFont="1" applyFill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12" fillId="34" borderId="10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13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top" wrapText="1"/>
    </xf>
    <xf numFmtId="0" fontId="1" fillId="32" borderId="10" xfId="0" applyFont="1" applyFill="1" applyBorder="1" applyAlignment="1" quotePrefix="1">
      <alignment horizontal="left" vertical="top" wrapText="1"/>
    </xf>
    <xf numFmtId="0" fontId="16" fillId="34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justify" vertical="top" wrapText="1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top" wrapText="1"/>
    </xf>
    <xf numFmtId="0" fontId="17" fillId="0" borderId="10" xfId="0" applyFont="1" applyBorder="1" applyAlignment="1">
      <alignment/>
    </xf>
    <xf numFmtId="0" fontId="2" fillId="32" borderId="10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wrapText="1"/>
    </xf>
    <xf numFmtId="0" fontId="16" fillId="35" borderId="10" xfId="0" applyFont="1" applyFill="1" applyBorder="1" applyAlignment="1">
      <alignment horizontal="left" vertical="top" wrapText="1"/>
    </xf>
    <xf numFmtId="0" fontId="1" fillId="35" borderId="10" xfId="0" applyFont="1" applyFill="1" applyBorder="1" applyAlignment="1">
      <alignment horizontal="left" vertical="top" wrapText="1"/>
    </xf>
    <xf numFmtId="0" fontId="19" fillId="32" borderId="10" xfId="0" applyFont="1" applyFill="1" applyBorder="1" applyAlignment="1">
      <alignment horizontal="left" vertical="center"/>
    </xf>
    <xf numFmtId="49" fontId="19" fillId="32" borderId="10" xfId="0" applyNumberFormat="1" applyFont="1" applyFill="1" applyBorder="1" applyAlignment="1">
      <alignment horizontal="left" vertical="center" wrapText="1"/>
    </xf>
    <xf numFmtId="49" fontId="18" fillId="32" borderId="10" xfId="0" applyNumberFormat="1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49" fontId="19" fillId="0" borderId="10" xfId="0" applyNumberFormat="1" applyFont="1" applyFill="1" applyBorder="1" applyAlignment="1">
      <alignment horizontal="left" vertical="center" wrapText="1"/>
    </xf>
    <xf numFmtId="0" fontId="20" fillId="32" borderId="10" xfId="0" applyFont="1" applyFill="1" applyBorder="1" applyAlignment="1">
      <alignment horizontal="left" vertical="center" wrapText="1"/>
    </xf>
    <xf numFmtId="0" fontId="20" fillId="32" borderId="10" xfId="0" applyFont="1" applyFill="1" applyBorder="1" applyAlignment="1" quotePrefix="1">
      <alignment horizontal="left" vertical="center" wrapText="1"/>
    </xf>
    <xf numFmtId="0" fontId="21" fillId="32" borderId="10" xfId="0" applyFont="1" applyFill="1" applyBorder="1" applyAlignment="1">
      <alignment horizontal="left" vertical="center" wrapText="1"/>
    </xf>
    <xf numFmtId="0" fontId="22" fillId="34" borderId="10" xfId="0" applyFont="1" applyFill="1" applyBorder="1" applyAlignment="1">
      <alignment horizontal="left" vertical="center" wrapText="1"/>
    </xf>
    <xf numFmtId="49" fontId="18" fillId="34" borderId="10" xfId="0" applyNumberFormat="1" applyFont="1" applyFill="1" applyBorder="1" applyAlignment="1">
      <alignment horizontal="left" vertical="center" wrapText="1"/>
    </xf>
    <xf numFmtId="49" fontId="19" fillId="34" borderId="10" xfId="0" applyNumberFormat="1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left" vertical="center" wrapText="1"/>
    </xf>
    <xf numFmtId="49" fontId="19" fillId="35" borderId="10" xfId="0" applyNumberFormat="1" applyFont="1" applyFill="1" applyBorder="1" applyAlignment="1">
      <alignment horizontal="left" vertical="center" wrapText="1"/>
    </xf>
    <xf numFmtId="0" fontId="20" fillId="35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center" wrapText="1"/>
    </xf>
    <xf numFmtId="175" fontId="24" fillId="32" borderId="10" xfId="0" applyNumberFormat="1" applyFont="1" applyFill="1" applyBorder="1" applyAlignment="1">
      <alignment horizontal="center" vertical="top" shrinkToFit="1"/>
    </xf>
    <xf numFmtId="175" fontId="24" fillId="32" borderId="10" xfId="0" applyNumberFormat="1" applyFont="1" applyFill="1" applyBorder="1" applyAlignment="1">
      <alignment horizontal="center" vertical="center" shrinkToFit="1"/>
    </xf>
    <xf numFmtId="175" fontId="25" fillId="32" borderId="10" xfId="0" applyNumberFormat="1" applyFont="1" applyFill="1" applyBorder="1" applyAlignment="1">
      <alignment horizontal="center" vertical="center" shrinkToFit="1"/>
    </xf>
    <xf numFmtId="175" fontId="25" fillId="0" borderId="10" xfId="0" applyNumberFormat="1" applyFont="1" applyFill="1" applyBorder="1" applyAlignment="1">
      <alignment horizontal="center" vertical="center" shrinkToFit="1"/>
    </xf>
    <xf numFmtId="175" fontId="25" fillId="34" borderId="10" xfId="0" applyNumberFormat="1" applyFont="1" applyFill="1" applyBorder="1" applyAlignment="1">
      <alignment horizontal="center" vertical="center" shrinkToFit="1"/>
    </xf>
    <xf numFmtId="175" fontId="24" fillId="0" borderId="10" xfId="0" applyNumberFormat="1" applyFont="1" applyFill="1" applyBorder="1" applyAlignment="1">
      <alignment horizontal="center" vertical="center" shrinkToFit="1"/>
    </xf>
    <xf numFmtId="175" fontId="25" fillId="35" borderId="10" xfId="0" applyNumberFormat="1" applyFont="1" applyFill="1" applyBorder="1" applyAlignment="1">
      <alignment horizontal="center" vertical="center" shrinkToFit="1"/>
    </xf>
    <xf numFmtId="175" fontId="25" fillId="34" borderId="10" xfId="0" applyNumberFormat="1" applyFont="1" applyFill="1" applyBorder="1" applyAlignment="1">
      <alignment horizontal="center" vertical="top" shrinkToFit="1"/>
    </xf>
    <xf numFmtId="0" fontId="3" fillId="33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shrinkToFit="1"/>
    </xf>
    <xf numFmtId="49" fontId="0" fillId="34" borderId="11" xfId="0" applyNumberFormat="1" applyFill="1" applyBorder="1" applyAlignment="1">
      <alignment horizontal="center" vertical="top" wrapText="1"/>
    </xf>
    <xf numFmtId="49" fontId="0" fillId="32" borderId="11" xfId="0" applyNumberFormat="1" applyFill="1" applyBorder="1" applyAlignment="1">
      <alignment horizontal="center" vertical="top" wrapText="1"/>
    </xf>
    <xf numFmtId="49" fontId="19" fillId="32" borderId="11" xfId="0" applyNumberFormat="1" applyFont="1" applyFill="1" applyBorder="1" applyAlignment="1">
      <alignment horizontal="left" vertical="center" wrapText="1"/>
    </xf>
    <xf numFmtId="49" fontId="19" fillId="0" borderId="11" xfId="0" applyNumberFormat="1" applyFont="1" applyFill="1" applyBorder="1" applyAlignment="1">
      <alignment horizontal="left" vertical="center" wrapText="1"/>
    </xf>
    <xf numFmtId="49" fontId="19" fillId="34" borderId="11" xfId="0" applyNumberFormat="1" applyFont="1" applyFill="1" applyBorder="1" applyAlignment="1">
      <alignment horizontal="left" vertical="center" wrapText="1"/>
    </xf>
    <xf numFmtId="49" fontId="19" fillId="35" borderId="11" xfId="0" applyNumberFormat="1" applyFont="1" applyFill="1" applyBorder="1" applyAlignment="1">
      <alignment horizontal="left" vertical="center" wrapText="1"/>
    </xf>
    <xf numFmtId="49" fontId="18" fillId="34" borderId="11" xfId="0" applyNumberFormat="1" applyFont="1" applyFill="1" applyBorder="1" applyAlignment="1">
      <alignment horizontal="left" vertical="center" wrapText="1"/>
    </xf>
    <xf numFmtId="49" fontId="18" fillId="0" borderId="11" xfId="0" applyNumberFormat="1" applyFont="1" applyFill="1" applyBorder="1" applyAlignment="1">
      <alignment horizontal="left" vertical="center" wrapText="1"/>
    </xf>
    <xf numFmtId="49" fontId="2" fillId="34" borderId="11" xfId="0" applyNumberFormat="1" applyFont="1" applyFill="1" applyBorder="1" applyAlignment="1">
      <alignment horizontal="center" vertical="top" wrapText="1"/>
    </xf>
    <xf numFmtId="49" fontId="0" fillId="32" borderId="12" xfId="0" applyNumberForma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center" wrapText="1"/>
    </xf>
    <xf numFmtId="0" fontId="66" fillId="0" borderId="10" xfId="0" applyFont="1" applyBorder="1" applyAlignment="1">
      <alignment horizontal="left" vertical="center" wrapText="1"/>
    </xf>
    <xf numFmtId="0" fontId="67" fillId="0" borderId="10" xfId="0" applyFont="1" applyBorder="1" applyAlignment="1">
      <alignment horizontal="left" vertical="center"/>
    </xf>
    <xf numFmtId="49" fontId="67" fillId="32" borderId="10" xfId="0" applyNumberFormat="1" applyFont="1" applyFill="1" applyBorder="1" applyAlignment="1">
      <alignment horizontal="left" vertical="center" wrapText="1"/>
    </xf>
    <xf numFmtId="49" fontId="67" fillId="32" borderId="11" xfId="0" applyNumberFormat="1" applyFont="1" applyFill="1" applyBorder="1" applyAlignment="1">
      <alignment horizontal="left" vertical="center" wrapText="1"/>
    </xf>
    <xf numFmtId="175" fontId="68" fillId="32" borderId="10" xfId="0" applyNumberFormat="1" applyFont="1" applyFill="1" applyBorder="1" applyAlignment="1">
      <alignment horizontal="center" vertical="center" shrinkToFit="1"/>
    </xf>
    <xf numFmtId="0" fontId="66" fillId="32" borderId="10" xfId="0" applyFont="1" applyFill="1" applyBorder="1" applyAlignment="1">
      <alignment horizontal="left" vertical="top" wrapText="1"/>
    </xf>
    <xf numFmtId="0" fontId="69" fillId="32" borderId="10" xfId="0" applyFont="1" applyFill="1" applyBorder="1" applyAlignment="1">
      <alignment horizontal="left" vertical="center" wrapText="1"/>
    </xf>
    <xf numFmtId="49" fontId="67" fillId="0" borderId="10" xfId="0" applyNumberFormat="1" applyFont="1" applyFill="1" applyBorder="1" applyAlignment="1">
      <alignment horizontal="left" vertical="center" wrapText="1"/>
    </xf>
    <xf numFmtId="0" fontId="70" fillId="32" borderId="10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left" vertical="top" wrapText="1"/>
    </xf>
    <xf numFmtId="0" fontId="69" fillId="0" borderId="10" xfId="0" applyFont="1" applyFill="1" applyBorder="1" applyAlignment="1">
      <alignment horizontal="left" vertical="center" wrapText="1"/>
    </xf>
    <xf numFmtId="49" fontId="67" fillId="0" borderId="11" xfId="0" applyNumberFormat="1" applyFont="1" applyFill="1" applyBorder="1" applyAlignment="1">
      <alignment horizontal="left" vertical="center" wrapText="1"/>
    </xf>
    <xf numFmtId="175" fontId="68" fillId="0" borderId="10" xfId="0" applyNumberFormat="1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right" wrapText="1"/>
    </xf>
    <xf numFmtId="0" fontId="2" fillId="32" borderId="11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wrapText="1"/>
    </xf>
    <xf numFmtId="0" fontId="2" fillId="32" borderId="0" xfId="0" applyFont="1" applyFill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95"/>
  <sheetViews>
    <sheetView showGridLines="0" showZeros="0" tabSelected="1" view="pageBreakPreview" zoomScaleNormal="75" zoomScaleSheetLayoutView="100" zoomScalePageLayoutView="0" workbookViewId="0" topLeftCell="A1">
      <selection activeCell="H13" sqref="H13"/>
    </sheetView>
  </sheetViews>
  <sheetFormatPr defaultColWidth="9.00390625" defaultRowHeight="12.75"/>
  <cols>
    <col min="1" max="1" width="0.2421875" style="0" customWidth="1"/>
    <col min="2" max="2" width="65.875" style="0" customWidth="1"/>
    <col min="3" max="3" width="8.00390625" style="0" customWidth="1"/>
    <col min="4" max="4" width="7.125" style="0" customWidth="1"/>
    <col min="5" max="5" width="9.00390625" style="0" customWidth="1"/>
    <col min="6" max="6" width="18.375" style="0" customWidth="1"/>
    <col min="7" max="7" width="7.75390625" style="0" customWidth="1"/>
    <col min="8" max="8" width="18.375" style="0" customWidth="1"/>
    <col min="9" max="9" width="8.375" style="0" hidden="1" customWidth="1"/>
  </cols>
  <sheetData>
    <row r="1" spans="1:8" ht="12.75" customHeight="1">
      <c r="A1" s="98" t="s">
        <v>119</v>
      </c>
      <c r="B1" s="93"/>
      <c r="C1" s="93"/>
      <c r="D1" s="93"/>
      <c r="E1" s="93"/>
      <c r="F1" s="93"/>
      <c r="G1" s="93"/>
      <c r="H1" s="93"/>
    </row>
    <row r="2" spans="1:8" ht="12.75" customHeight="1">
      <c r="A2" s="99" t="s">
        <v>92</v>
      </c>
      <c r="B2" s="93"/>
      <c r="C2" s="93"/>
      <c r="D2" s="93"/>
      <c r="E2" s="93"/>
      <c r="F2" s="93"/>
      <c r="G2" s="93"/>
      <c r="H2" s="93"/>
    </row>
    <row r="3" spans="1:8" ht="15.75" customHeight="1">
      <c r="A3" s="92" t="s">
        <v>124</v>
      </c>
      <c r="B3" s="93"/>
      <c r="C3" s="93"/>
      <c r="D3" s="93"/>
      <c r="E3" s="93"/>
      <c r="F3" s="93"/>
      <c r="G3" s="93"/>
      <c r="H3" s="93"/>
    </row>
    <row r="4" spans="1:8" ht="36" customHeight="1">
      <c r="A4" s="96" t="s">
        <v>117</v>
      </c>
      <c r="B4" s="96"/>
      <c r="C4" s="96"/>
      <c r="D4" s="96"/>
      <c r="E4" s="96"/>
      <c r="F4" s="96"/>
      <c r="G4" s="96"/>
      <c r="H4" s="96"/>
    </row>
    <row r="5" spans="1:8" ht="12.75">
      <c r="A5" s="1"/>
      <c r="B5" s="97"/>
      <c r="C5" s="97"/>
      <c r="D5" s="97"/>
      <c r="E5" s="97"/>
      <c r="F5" s="97"/>
      <c r="G5" s="97"/>
      <c r="H5" s="97"/>
    </row>
    <row r="6" spans="1:11" ht="12.75">
      <c r="A6" s="1"/>
      <c r="B6" s="2"/>
      <c r="C6" s="2"/>
      <c r="D6" s="3"/>
      <c r="E6" s="3"/>
      <c r="F6" s="3"/>
      <c r="G6" s="3"/>
      <c r="H6" s="13" t="s">
        <v>10</v>
      </c>
      <c r="K6" s="25"/>
    </row>
    <row r="7" spans="1:8" ht="50.25" customHeight="1">
      <c r="A7" s="10" t="s">
        <v>6</v>
      </c>
      <c r="B7" s="11" t="s">
        <v>7</v>
      </c>
      <c r="C7" s="26" t="s">
        <v>54</v>
      </c>
      <c r="D7" s="12" t="s">
        <v>8</v>
      </c>
      <c r="E7" s="12" t="s">
        <v>0</v>
      </c>
      <c r="F7" s="12" t="s">
        <v>9</v>
      </c>
      <c r="G7" s="66" t="s">
        <v>1</v>
      </c>
      <c r="H7" s="11" t="s">
        <v>39</v>
      </c>
    </row>
    <row r="8" spans="1:8" ht="12" customHeight="1">
      <c r="A8" s="4" t="s">
        <v>11</v>
      </c>
      <c r="B8" s="4">
        <v>2</v>
      </c>
      <c r="C8" s="4"/>
      <c r="D8" s="4">
        <v>3</v>
      </c>
      <c r="E8" s="4">
        <v>4</v>
      </c>
      <c r="F8" s="4">
        <v>5</v>
      </c>
      <c r="G8" s="67">
        <v>6</v>
      </c>
      <c r="H8" s="4">
        <v>7</v>
      </c>
    </row>
    <row r="9" spans="1:8" s="20" customFormat="1" ht="12.75" hidden="1">
      <c r="A9" s="15"/>
      <c r="B9" s="16" t="s">
        <v>15</v>
      </c>
      <c r="C9" s="16"/>
      <c r="D9" s="17" t="s">
        <v>16</v>
      </c>
      <c r="E9" s="18">
        <v>0</v>
      </c>
      <c r="F9" s="18"/>
      <c r="G9" s="68"/>
      <c r="H9" s="19" t="e">
        <f>#REF!+H19+H21+#REF!+#REF!+#REF!+H33</f>
        <v>#REF!</v>
      </c>
    </row>
    <row r="10" spans="1:11" ht="63" customHeight="1" hidden="1">
      <c r="A10" s="5"/>
      <c r="B10" s="5" t="s">
        <v>18</v>
      </c>
      <c r="C10" s="5"/>
      <c r="D10" s="6" t="s">
        <v>16</v>
      </c>
      <c r="E10" s="7" t="s">
        <v>19</v>
      </c>
      <c r="F10" s="6"/>
      <c r="G10" s="69"/>
      <c r="H10" s="8"/>
      <c r="K10" s="14"/>
    </row>
    <row r="11" spans="1:11" ht="30" customHeight="1">
      <c r="A11" s="5"/>
      <c r="B11" s="36" t="s">
        <v>118</v>
      </c>
      <c r="C11" s="40">
        <v>803</v>
      </c>
      <c r="D11" s="41"/>
      <c r="E11" s="42"/>
      <c r="F11" s="41"/>
      <c r="G11" s="70"/>
      <c r="H11" s="58">
        <f>SUM(H12+H36+H43+H59+H50+H79+H85)</f>
        <v>10149.4</v>
      </c>
      <c r="K11" s="14"/>
    </row>
    <row r="12" spans="1:11" ht="16.5" customHeight="1">
      <c r="A12" s="5"/>
      <c r="B12" s="35" t="s">
        <v>55</v>
      </c>
      <c r="C12" s="43">
        <v>803</v>
      </c>
      <c r="D12" s="42" t="s">
        <v>16</v>
      </c>
      <c r="E12" s="42"/>
      <c r="F12" s="41"/>
      <c r="G12" s="70"/>
      <c r="H12" s="59">
        <f>SUM(H13+H25+H29)</f>
        <v>3279.1</v>
      </c>
      <c r="K12" s="14"/>
    </row>
    <row r="13" spans="1:11" ht="40.5" customHeight="1">
      <c r="A13" s="5"/>
      <c r="B13" s="32" t="s">
        <v>56</v>
      </c>
      <c r="C13" s="43">
        <v>803</v>
      </c>
      <c r="D13" s="41" t="s">
        <v>16</v>
      </c>
      <c r="E13" s="41" t="s">
        <v>20</v>
      </c>
      <c r="F13" s="41"/>
      <c r="G13" s="70"/>
      <c r="H13" s="60">
        <f>SUM(H14)</f>
        <v>3076</v>
      </c>
      <c r="K13" s="14"/>
    </row>
    <row r="14" spans="1:11" ht="20.25" customHeight="1">
      <c r="A14" s="5"/>
      <c r="B14" s="32" t="s">
        <v>58</v>
      </c>
      <c r="C14" s="43">
        <v>803</v>
      </c>
      <c r="D14" s="41" t="s">
        <v>16</v>
      </c>
      <c r="E14" s="41" t="s">
        <v>20</v>
      </c>
      <c r="F14" s="41" t="s">
        <v>57</v>
      </c>
      <c r="G14" s="70"/>
      <c r="H14" s="60">
        <f>SUM(H15+H18)</f>
        <v>3076</v>
      </c>
      <c r="K14" s="14"/>
    </row>
    <row r="15" spans="1:11" ht="19.5" customHeight="1">
      <c r="A15" s="5"/>
      <c r="B15" s="33" t="s">
        <v>60</v>
      </c>
      <c r="C15" s="43">
        <v>803</v>
      </c>
      <c r="D15" s="41" t="s">
        <v>16</v>
      </c>
      <c r="E15" s="41" t="s">
        <v>20</v>
      </c>
      <c r="F15" s="41" t="s">
        <v>65</v>
      </c>
      <c r="G15" s="70"/>
      <c r="H15" s="60">
        <f>SUM(H16)</f>
        <v>736</v>
      </c>
      <c r="K15" s="14"/>
    </row>
    <row r="16" spans="1:8" ht="63.75" customHeight="1">
      <c r="A16" s="5"/>
      <c r="B16" s="37" t="s">
        <v>99</v>
      </c>
      <c r="C16" s="44">
        <v>803</v>
      </c>
      <c r="D16" s="45" t="s">
        <v>16</v>
      </c>
      <c r="E16" s="45" t="s">
        <v>20</v>
      </c>
      <c r="F16" s="45" t="s">
        <v>66</v>
      </c>
      <c r="G16" s="71" t="s">
        <v>32</v>
      </c>
      <c r="H16" s="61">
        <v>736</v>
      </c>
    </row>
    <row r="17" spans="1:8" ht="22.5" customHeight="1" hidden="1">
      <c r="A17" s="5"/>
      <c r="B17" s="79"/>
      <c r="C17" s="80"/>
      <c r="D17" s="81"/>
      <c r="E17" s="81"/>
      <c r="F17" s="81"/>
      <c r="G17" s="82"/>
      <c r="H17" s="83"/>
    </row>
    <row r="18" spans="1:8" ht="19.5" customHeight="1">
      <c r="A18" s="5"/>
      <c r="B18" s="33" t="s">
        <v>60</v>
      </c>
      <c r="C18" s="43">
        <v>803</v>
      </c>
      <c r="D18" s="41" t="s">
        <v>16</v>
      </c>
      <c r="E18" s="41" t="s">
        <v>20</v>
      </c>
      <c r="F18" s="41" t="s">
        <v>59</v>
      </c>
      <c r="G18" s="70"/>
      <c r="H18" s="60">
        <f>SUM(H19+H20+H21+H24)</f>
        <v>2340</v>
      </c>
    </row>
    <row r="19" spans="1:8" ht="70.5" customHeight="1">
      <c r="A19" s="5"/>
      <c r="B19" s="27" t="s">
        <v>40</v>
      </c>
      <c r="C19" s="46">
        <v>803</v>
      </c>
      <c r="D19" s="41" t="s">
        <v>16</v>
      </c>
      <c r="E19" s="41" t="s">
        <v>20</v>
      </c>
      <c r="F19" s="41" t="s">
        <v>61</v>
      </c>
      <c r="G19" s="70" t="s">
        <v>32</v>
      </c>
      <c r="H19" s="60">
        <v>1700</v>
      </c>
    </row>
    <row r="20" spans="1:8" ht="36.75" customHeight="1" hidden="1">
      <c r="A20" s="5"/>
      <c r="B20" s="84"/>
      <c r="C20" s="85"/>
      <c r="D20" s="81"/>
      <c r="E20" s="81"/>
      <c r="F20" s="81"/>
      <c r="G20" s="82"/>
      <c r="H20" s="83"/>
    </row>
    <row r="21" spans="1:8" ht="42.75" customHeight="1">
      <c r="A21" s="5"/>
      <c r="B21" s="28" t="s">
        <v>41</v>
      </c>
      <c r="C21" s="47">
        <v>803</v>
      </c>
      <c r="D21" s="41" t="s">
        <v>16</v>
      </c>
      <c r="E21" s="41" t="s">
        <v>20</v>
      </c>
      <c r="F21" s="41" t="s">
        <v>62</v>
      </c>
      <c r="G21" s="70" t="s">
        <v>33</v>
      </c>
      <c r="H21" s="60">
        <v>500</v>
      </c>
    </row>
    <row r="22" spans="1:8" ht="20.25" hidden="1">
      <c r="A22" s="5"/>
      <c r="B22" s="27" t="s">
        <v>2</v>
      </c>
      <c r="C22" s="48"/>
      <c r="D22" s="41" t="s">
        <v>16</v>
      </c>
      <c r="E22" s="42" t="s">
        <v>13</v>
      </c>
      <c r="F22" s="41"/>
      <c r="G22" s="70"/>
      <c r="H22" s="60"/>
    </row>
    <row r="23" spans="1:8" ht="20.25" hidden="1">
      <c r="A23" s="5"/>
      <c r="B23" s="27" t="s">
        <v>21</v>
      </c>
      <c r="C23" s="48"/>
      <c r="D23" s="41" t="s">
        <v>16</v>
      </c>
      <c r="E23" s="42" t="s">
        <v>14</v>
      </c>
      <c r="F23" s="41"/>
      <c r="G23" s="70"/>
      <c r="H23" s="60"/>
    </row>
    <row r="24" spans="1:8" ht="30.75" customHeight="1">
      <c r="A24" s="5"/>
      <c r="B24" s="84" t="s">
        <v>43</v>
      </c>
      <c r="C24" s="87">
        <v>803</v>
      </c>
      <c r="D24" s="81" t="s">
        <v>16</v>
      </c>
      <c r="E24" s="81" t="s">
        <v>20</v>
      </c>
      <c r="F24" s="81" t="s">
        <v>62</v>
      </c>
      <c r="G24" s="82" t="s">
        <v>34</v>
      </c>
      <c r="H24" s="83">
        <v>140</v>
      </c>
    </row>
    <row r="25" spans="1:8" ht="20.25">
      <c r="A25" s="5"/>
      <c r="B25" s="27" t="s">
        <v>2</v>
      </c>
      <c r="C25" s="46">
        <v>803</v>
      </c>
      <c r="D25" s="41" t="s">
        <v>16</v>
      </c>
      <c r="E25" s="41" t="s">
        <v>13</v>
      </c>
      <c r="F25" s="41"/>
      <c r="G25" s="70"/>
      <c r="H25" s="60">
        <v>50</v>
      </c>
    </row>
    <row r="26" spans="1:8" ht="22.5" customHeight="1">
      <c r="A26" s="5"/>
      <c r="B26" s="32" t="s">
        <v>58</v>
      </c>
      <c r="C26" s="46">
        <v>803</v>
      </c>
      <c r="D26" s="41" t="s">
        <v>16</v>
      </c>
      <c r="E26" s="41" t="s">
        <v>13</v>
      </c>
      <c r="F26" s="41" t="s">
        <v>57</v>
      </c>
      <c r="G26" s="70"/>
      <c r="H26" s="60">
        <v>50</v>
      </c>
    </row>
    <row r="27" spans="1:8" ht="20.25">
      <c r="A27" s="5"/>
      <c r="B27" s="33" t="s">
        <v>60</v>
      </c>
      <c r="C27" s="46">
        <v>803</v>
      </c>
      <c r="D27" s="41" t="s">
        <v>16</v>
      </c>
      <c r="E27" s="41" t="s">
        <v>13</v>
      </c>
      <c r="F27" s="41" t="s">
        <v>59</v>
      </c>
      <c r="G27" s="70"/>
      <c r="H27" s="60">
        <v>50</v>
      </c>
    </row>
    <row r="28" spans="1:8" ht="34.5" customHeight="1">
      <c r="A28" s="5"/>
      <c r="B28" s="27" t="s">
        <v>88</v>
      </c>
      <c r="C28" s="46">
        <v>803</v>
      </c>
      <c r="D28" s="41" t="s">
        <v>16</v>
      </c>
      <c r="E28" s="41" t="s">
        <v>13</v>
      </c>
      <c r="F28" s="41" t="s">
        <v>70</v>
      </c>
      <c r="G28" s="70" t="s">
        <v>34</v>
      </c>
      <c r="H28" s="60">
        <v>50</v>
      </c>
    </row>
    <row r="29" spans="1:8" ht="20.25">
      <c r="A29" s="5"/>
      <c r="B29" s="27" t="s">
        <v>21</v>
      </c>
      <c r="C29" s="46">
        <v>803</v>
      </c>
      <c r="D29" s="41" t="s">
        <v>16</v>
      </c>
      <c r="E29" s="41" t="s">
        <v>14</v>
      </c>
      <c r="F29" s="41"/>
      <c r="G29" s="70"/>
      <c r="H29" s="60">
        <f>SUM(H32+H33+H35)</f>
        <v>153.1</v>
      </c>
    </row>
    <row r="30" spans="1:8" ht="20.25">
      <c r="A30" s="5"/>
      <c r="B30" s="33" t="s">
        <v>58</v>
      </c>
      <c r="C30" s="46">
        <v>803</v>
      </c>
      <c r="D30" s="41" t="s">
        <v>16</v>
      </c>
      <c r="E30" s="41" t="s">
        <v>14</v>
      </c>
      <c r="F30" s="41" t="s">
        <v>57</v>
      </c>
      <c r="G30" s="70"/>
      <c r="H30" s="60">
        <f>SUM(H32+H33+H35)</f>
        <v>153.1</v>
      </c>
    </row>
    <row r="31" spans="1:8" ht="20.25">
      <c r="A31" s="5"/>
      <c r="B31" s="33" t="s">
        <v>60</v>
      </c>
      <c r="C31" s="46">
        <v>803</v>
      </c>
      <c r="D31" s="41" t="s">
        <v>16</v>
      </c>
      <c r="E31" s="41" t="s">
        <v>14</v>
      </c>
      <c r="F31" s="41" t="s">
        <v>59</v>
      </c>
      <c r="G31" s="70"/>
      <c r="H31" s="60">
        <f>SUM(H32+H33+H35)</f>
        <v>153.1</v>
      </c>
    </row>
    <row r="32" spans="1:8" ht="21" customHeight="1">
      <c r="A32" s="5"/>
      <c r="B32" s="79" t="s">
        <v>122</v>
      </c>
      <c r="C32" s="85">
        <v>803</v>
      </c>
      <c r="D32" s="81" t="s">
        <v>16</v>
      </c>
      <c r="E32" s="81" t="s">
        <v>14</v>
      </c>
      <c r="F32" s="81" t="s">
        <v>123</v>
      </c>
      <c r="G32" s="82" t="s">
        <v>33</v>
      </c>
      <c r="H32" s="83">
        <v>62.1</v>
      </c>
    </row>
    <row r="33" spans="1:8" ht="53.25" customHeight="1">
      <c r="A33" s="5"/>
      <c r="B33" s="27" t="s">
        <v>42</v>
      </c>
      <c r="C33" s="46">
        <v>803</v>
      </c>
      <c r="D33" s="41" t="s">
        <v>16</v>
      </c>
      <c r="E33" s="41" t="s">
        <v>14</v>
      </c>
      <c r="F33" s="41" t="s">
        <v>63</v>
      </c>
      <c r="G33" s="70" t="s">
        <v>33</v>
      </c>
      <c r="H33" s="60">
        <v>90</v>
      </c>
    </row>
    <row r="34" spans="1:8" s="20" customFormat="1" ht="23.25" customHeight="1" hidden="1">
      <c r="A34" s="15"/>
      <c r="B34" s="29" t="s">
        <v>3</v>
      </c>
      <c r="C34" s="49"/>
      <c r="D34" s="50" t="s">
        <v>19</v>
      </c>
      <c r="E34" s="51">
        <v>0</v>
      </c>
      <c r="F34" s="51"/>
      <c r="G34" s="72"/>
      <c r="H34" s="62">
        <f>H40+H41</f>
        <v>85.4</v>
      </c>
    </row>
    <row r="35" spans="1:8" s="20" customFormat="1" ht="42" customHeight="1">
      <c r="A35" s="23"/>
      <c r="B35" s="30" t="s">
        <v>51</v>
      </c>
      <c r="C35" s="52">
        <v>803</v>
      </c>
      <c r="D35" s="45" t="s">
        <v>16</v>
      </c>
      <c r="E35" s="45" t="s">
        <v>14</v>
      </c>
      <c r="F35" s="45" t="s">
        <v>64</v>
      </c>
      <c r="G35" s="71" t="s">
        <v>50</v>
      </c>
      <c r="H35" s="61">
        <v>1</v>
      </c>
    </row>
    <row r="36" spans="1:8" s="20" customFormat="1" ht="16.5" customHeight="1">
      <c r="A36" s="23"/>
      <c r="B36" s="34" t="s">
        <v>67</v>
      </c>
      <c r="C36" s="52">
        <v>803</v>
      </c>
      <c r="D36" s="53" t="s">
        <v>19</v>
      </c>
      <c r="E36" s="45"/>
      <c r="F36" s="45"/>
      <c r="G36" s="71"/>
      <c r="H36" s="63">
        <f>H37</f>
        <v>85.4</v>
      </c>
    </row>
    <row r="37" spans="1:8" s="20" customFormat="1" ht="16.5" customHeight="1">
      <c r="A37" s="23"/>
      <c r="B37" s="30" t="s">
        <v>68</v>
      </c>
      <c r="C37" s="52">
        <v>803</v>
      </c>
      <c r="D37" s="45" t="s">
        <v>19</v>
      </c>
      <c r="E37" s="45" t="s">
        <v>17</v>
      </c>
      <c r="F37" s="45"/>
      <c r="G37" s="71"/>
      <c r="H37" s="61">
        <f>H39</f>
        <v>85.4</v>
      </c>
    </row>
    <row r="38" spans="1:8" s="20" customFormat="1" ht="21" customHeight="1">
      <c r="A38" s="23"/>
      <c r="B38" s="32" t="s">
        <v>58</v>
      </c>
      <c r="C38" s="52">
        <v>803</v>
      </c>
      <c r="D38" s="45" t="s">
        <v>19</v>
      </c>
      <c r="E38" s="45" t="s">
        <v>17</v>
      </c>
      <c r="F38" s="45" t="s">
        <v>57</v>
      </c>
      <c r="G38" s="71"/>
      <c r="H38" s="61">
        <f>H39</f>
        <v>85.4</v>
      </c>
    </row>
    <row r="39" spans="1:8" s="20" customFormat="1" ht="16.5" customHeight="1">
      <c r="A39" s="23"/>
      <c r="B39" s="33" t="s">
        <v>60</v>
      </c>
      <c r="C39" s="52">
        <v>803</v>
      </c>
      <c r="D39" s="45" t="s">
        <v>19</v>
      </c>
      <c r="E39" s="45" t="s">
        <v>17</v>
      </c>
      <c r="F39" s="45" t="s">
        <v>59</v>
      </c>
      <c r="G39" s="71"/>
      <c r="H39" s="61">
        <f>H40+H41</f>
        <v>85.4</v>
      </c>
    </row>
    <row r="40" spans="1:9" ht="69" customHeight="1">
      <c r="A40" s="5"/>
      <c r="B40" s="30" t="s">
        <v>44</v>
      </c>
      <c r="C40" s="52">
        <v>803</v>
      </c>
      <c r="D40" s="41" t="s">
        <v>19</v>
      </c>
      <c r="E40" s="41" t="s">
        <v>17</v>
      </c>
      <c r="F40" s="45" t="s">
        <v>69</v>
      </c>
      <c r="G40" s="70" t="s">
        <v>32</v>
      </c>
      <c r="H40" s="60">
        <v>82.4</v>
      </c>
      <c r="I40" s="77" t="s">
        <v>37</v>
      </c>
    </row>
    <row r="41" spans="1:8" ht="47.25" customHeight="1">
      <c r="A41" s="5"/>
      <c r="B41" s="30" t="s">
        <v>45</v>
      </c>
      <c r="C41" s="52">
        <v>803</v>
      </c>
      <c r="D41" s="41" t="s">
        <v>19</v>
      </c>
      <c r="E41" s="41" t="s">
        <v>17</v>
      </c>
      <c r="F41" s="45" t="s">
        <v>69</v>
      </c>
      <c r="G41" s="70" t="s">
        <v>33</v>
      </c>
      <c r="H41" s="60">
        <v>3</v>
      </c>
    </row>
    <row r="42" spans="1:8" s="22" customFormat="1" ht="25.5" hidden="1">
      <c r="A42" s="21"/>
      <c r="B42" s="29" t="s">
        <v>22</v>
      </c>
      <c r="C42" s="49"/>
      <c r="D42" s="50" t="s">
        <v>17</v>
      </c>
      <c r="E42" s="50"/>
      <c r="F42" s="51"/>
      <c r="G42" s="72"/>
      <c r="H42" s="62"/>
    </row>
    <row r="43" spans="1:8" s="22" customFormat="1" ht="25.5">
      <c r="A43" s="21"/>
      <c r="B43" s="34" t="s">
        <v>71</v>
      </c>
      <c r="C43" s="52">
        <v>803</v>
      </c>
      <c r="D43" s="53" t="s">
        <v>17</v>
      </c>
      <c r="E43" s="53"/>
      <c r="F43" s="45"/>
      <c r="G43" s="71"/>
      <c r="H43" s="63">
        <f>SUM(H44)</f>
        <v>275</v>
      </c>
    </row>
    <row r="44" spans="1:8" s="22" customFormat="1" ht="42.75" customHeight="1">
      <c r="A44" s="21"/>
      <c r="B44" s="38" t="s">
        <v>91</v>
      </c>
      <c r="C44" s="55">
        <v>803</v>
      </c>
      <c r="D44" s="54" t="s">
        <v>17</v>
      </c>
      <c r="E44" s="54" t="s">
        <v>28</v>
      </c>
      <c r="F44" s="54"/>
      <c r="G44" s="73"/>
      <c r="H44" s="64">
        <f>SUM(H46+H47+H48)</f>
        <v>275</v>
      </c>
    </row>
    <row r="45" spans="1:8" s="22" customFormat="1" ht="63.75">
      <c r="A45" s="21"/>
      <c r="B45" s="39" t="s">
        <v>114</v>
      </c>
      <c r="C45" s="55">
        <v>803</v>
      </c>
      <c r="D45" s="54" t="s">
        <v>17</v>
      </c>
      <c r="E45" s="54" t="s">
        <v>28</v>
      </c>
      <c r="F45" s="54" t="s">
        <v>101</v>
      </c>
      <c r="G45" s="73"/>
      <c r="H45" s="64">
        <f>SUM(H46+H47+H48)</f>
        <v>275</v>
      </c>
    </row>
    <row r="46" spans="1:8" s="22" customFormat="1" ht="38.25">
      <c r="A46" s="21"/>
      <c r="B46" s="39" t="s">
        <v>109</v>
      </c>
      <c r="C46" s="55">
        <v>803</v>
      </c>
      <c r="D46" s="54" t="s">
        <v>17</v>
      </c>
      <c r="E46" s="54" t="s">
        <v>28</v>
      </c>
      <c r="F46" s="54" t="s">
        <v>102</v>
      </c>
      <c r="G46" s="73" t="s">
        <v>33</v>
      </c>
      <c r="H46" s="64">
        <v>150</v>
      </c>
    </row>
    <row r="47" spans="1:8" s="22" customFormat="1" ht="42.75" customHeight="1">
      <c r="A47" s="21"/>
      <c r="B47" s="39" t="s">
        <v>110</v>
      </c>
      <c r="C47" s="55">
        <v>803</v>
      </c>
      <c r="D47" s="54" t="s">
        <v>17</v>
      </c>
      <c r="E47" s="54" t="s">
        <v>28</v>
      </c>
      <c r="F47" s="54" t="s">
        <v>103</v>
      </c>
      <c r="G47" s="73" t="s">
        <v>33</v>
      </c>
      <c r="H47" s="64">
        <v>25</v>
      </c>
    </row>
    <row r="48" spans="1:8" s="22" customFormat="1" ht="38.25">
      <c r="A48" s="21"/>
      <c r="B48" s="39" t="s">
        <v>111</v>
      </c>
      <c r="C48" s="55">
        <v>803</v>
      </c>
      <c r="D48" s="54" t="s">
        <v>17</v>
      </c>
      <c r="E48" s="54" t="s">
        <v>28</v>
      </c>
      <c r="F48" s="54" t="s">
        <v>104</v>
      </c>
      <c r="G48" s="73" t="s">
        <v>33</v>
      </c>
      <c r="H48" s="64">
        <v>100</v>
      </c>
    </row>
    <row r="49" spans="1:8" s="20" customFormat="1" ht="34.5" customHeight="1" hidden="1">
      <c r="A49" s="15"/>
      <c r="B49" s="29" t="s">
        <v>23</v>
      </c>
      <c r="C49" s="49"/>
      <c r="D49" s="50" t="s">
        <v>20</v>
      </c>
      <c r="E49" s="51">
        <v>0</v>
      </c>
      <c r="F49" s="51"/>
      <c r="G49" s="72"/>
      <c r="H49" s="62" t="e">
        <f>#REF!+#REF!+#REF!</f>
        <v>#REF!</v>
      </c>
    </row>
    <row r="50" spans="1:8" s="20" customFormat="1" ht="15" customHeight="1">
      <c r="A50" s="15"/>
      <c r="B50" s="34" t="s">
        <v>72</v>
      </c>
      <c r="C50" s="52">
        <v>803</v>
      </c>
      <c r="D50" s="53" t="s">
        <v>20</v>
      </c>
      <c r="E50" s="45"/>
      <c r="F50" s="45"/>
      <c r="G50" s="71"/>
      <c r="H50" s="63">
        <f>SUM(H52+H56)</f>
        <v>2670</v>
      </c>
    </row>
    <row r="51" spans="1:8" s="20" customFormat="1" ht="18" customHeight="1">
      <c r="A51" s="15"/>
      <c r="B51" s="30" t="s">
        <v>73</v>
      </c>
      <c r="C51" s="52">
        <v>803</v>
      </c>
      <c r="D51" s="45" t="s">
        <v>20</v>
      </c>
      <c r="E51" s="45" t="s">
        <v>28</v>
      </c>
      <c r="F51" s="45"/>
      <c r="G51" s="71"/>
      <c r="H51" s="61">
        <f>H52</f>
        <v>2600</v>
      </c>
    </row>
    <row r="52" spans="1:8" s="20" customFormat="1" ht="18.75" customHeight="1">
      <c r="A52" s="15"/>
      <c r="B52" s="56" t="s">
        <v>58</v>
      </c>
      <c r="C52" s="52">
        <v>803</v>
      </c>
      <c r="D52" s="45" t="s">
        <v>20</v>
      </c>
      <c r="E52" s="45" t="s">
        <v>28</v>
      </c>
      <c r="F52" s="45" t="s">
        <v>57</v>
      </c>
      <c r="G52" s="71"/>
      <c r="H52" s="61">
        <f>H53</f>
        <v>2600</v>
      </c>
    </row>
    <row r="53" spans="1:8" s="20" customFormat="1" ht="26.25" customHeight="1">
      <c r="A53" s="15"/>
      <c r="B53" s="57" t="s">
        <v>60</v>
      </c>
      <c r="C53" s="52">
        <v>803</v>
      </c>
      <c r="D53" s="45" t="s">
        <v>20</v>
      </c>
      <c r="E53" s="45" t="s">
        <v>28</v>
      </c>
      <c r="F53" s="45" t="s">
        <v>59</v>
      </c>
      <c r="G53" s="71"/>
      <c r="H53" s="61">
        <f>SUM(H54+H55)</f>
        <v>2600</v>
      </c>
    </row>
    <row r="54" spans="1:8" s="20" customFormat="1" ht="48.75" customHeight="1">
      <c r="A54" s="15"/>
      <c r="B54" s="78" t="s">
        <v>115</v>
      </c>
      <c r="C54" s="52">
        <v>803</v>
      </c>
      <c r="D54" s="45" t="s">
        <v>20</v>
      </c>
      <c r="E54" s="45" t="s">
        <v>28</v>
      </c>
      <c r="F54" s="45" t="s">
        <v>116</v>
      </c>
      <c r="G54" s="71" t="s">
        <v>33</v>
      </c>
      <c r="H54" s="61">
        <v>1400</v>
      </c>
    </row>
    <row r="55" spans="1:8" s="20" customFormat="1" ht="53.25" customHeight="1">
      <c r="A55" s="23"/>
      <c r="B55" s="30" t="s">
        <v>89</v>
      </c>
      <c r="C55" s="52">
        <v>803</v>
      </c>
      <c r="D55" s="45" t="s">
        <v>20</v>
      </c>
      <c r="E55" s="45" t="s">
        <v>28</v>
      </c>
      <c r="F55" s="45" t="s">
        <v>90</v>
      </c>
      <c r="G55" s="71" t="s">
        <v>33</v>
      </c>
      <c r="H55" s="61">
        <v>1200</v>
      </c>
    </row>
    <row r="56" spans="1:8" s="20" customFormat="1" ht="18.75" customHeight="1">
      <c r="A56" s="23"/>
      <c r="B56" s="30" t="s">
        <v>105</v>
      </c>
      <c r="C56" s="52">
        <v>803</v>
      </c>
      <c r="D56" s="45" t="s">
        <v>20</v>
      </c>
      <c r="E56" s="45" t="s">
        <v>106</v>
      </c>
      <c r="F56" s="45"/>
      <c r="G56" s="71"/>
      <c r="H56" s="61">
        <v>70</v>
      </c>
    </row>
    <row r="57" spans="1:8" s="20" customFormat="1" ht="21.75" customHeight="1">
      <c r="A57" s="23"/>
      <c r="B57" s="30" t="s">
        <v>58</v>
      </c>
      <c r="C57" s="52">
        <v>803</v>
      </c>
      <c r="D57" s="45" t="s">
        <v>20</v>
      </c>
      <c r="E57" s="45" t="s">
        <v>106</v>
      </c>
      <c r="F57" s="45" t="s">
        <v>107</v>
      </c>
      <c r="G57" s="71"/>
      <c r="H57" s="61">
        <v>70</v>
      </c>
    </row>
    <row r="58" spans="1:8" s="20" customFormat="1" ht="21" customHeight="1">
      <c r="A58" s="23"/>
      <c r="B58" s="30" t="s">
        <v>60</v>
      </c>
      <c r="C58" s="52">
        <v>803</v>
      </c>
      <c r="D58" s="45" t="s">
        <v>20</v>
      </c>
      <c r="E58" s="45" t="s">
        <v>106</v>
      </c>
      <c r="F58" s="45" t="s">
        <v>108</v>
      </c>
      <c r="G58" s="71" t="s">
        <v>33</v>
      </c>
      <c r="H58" s="61">
        <v>70</v>
      </c>
    </row>
    <row r="59" spans="1:8" s="20" customFormat="1" ht="18" customHeight="1">
      <c r="A59" s="23"/>
      <c r="B59" s="34" t="s">
        <v>74</v>
      </c>
      <c r="C59" s="52">
        <v>803</v>
      </c>
      <c r="D59" s="53" t="s">
        <v>25</v>
      </c>
      <c r="E59" s="45"/>
      <c r="F59" s="45"/>
      <c r="G59" s="71"/>
      <c r="H59" s="63">
        <f>SUM(H60+H66+H70)</f>
        <v>2699.5</v>
      </c>
    </row>
    <row r="60" spans="1:8" s="20" customFormat="1" ht="18" customHeight="1">
      <c r="A60" s="23"/>
      <c r="B60" s="30" t="s">
        <v>75</v>
      </c>
      <c r="C60" s="52">
        <v>803</v>
      </c>
      <c r="D60" s="45" t="s">
        <v>25</v>
      </c>
      <c r="E60" s="45" t="s">
        <v>16</v>
      </c>
      <c r="F60" s="45"/>
      <c r="G60" s="71"/>
      <c r="H60" s="61">
        <f>H61</f>
        <v>319.5</v>
      </c>
    </row>
    <row r="61" spans="1:8" s="20" customFormat="1" ht="20.25" customHeight="1">
      <c r="A61" s="23"/>
      <c r="B61" s="32" t="s">
        <v>58</v>
      </c>
      <c r="C61" s="52">
        <v>803</v>
      </c>
      <c r="D61" s="45" t="s">
        <v>25</v>
      </c>
      <c r="E61" s="45" t="s">
        <v>16</v>
      </c>
      <c r="F61" s="45" t="s">
        <v>57</v>
      </c>
      <c r="G61" s="71"/>
      <c r="H61" s="61">
        <f>H62</f>
        <v>319.5</v>
      </c>
    </row>
    <row r="62" spans="1:8" s="20" customFormat="1" ht="18" customHeight="1">
      <c r="A62" s="23"/>
      <c r="B62" s="33" t="s">
        <v>60</v>
      </c>
      <c r="C62" s="52">
        <v>803</v>
      </c>
      <c r="D62" s="45" t="s">
        <v>25</v>
      </c>
      <c r="E62" s="45" t="s">
        <v>16</v>
      </c>
      <c r="F62" s="45" t="s">
        <v>59</v>
      </c>
      <c r="G62" s="71"/>
      <c r="H62" s="61">
        <f>H63+H64+H65</f>
        <v>319.5</v>
      </c>
    </row>
    <row r="63" spans="1:8" s="20" customFormat="1" ht="57" customHeight="1">
      <c r="A63" s="23"/>
      <c r="B63" s="30" t="s">
        <v>52</v>
      </c>
      <c r="C63" s="52">
        <v>803</v>
      </c>
      <c r="D63" s="45" t="s">
        <v>25</v>
      </c>
      <c r="E63" s="45" t="s">
        <v>16</v>
      </c>
      <c r="F63" s="45" t="s">
        <v>79</v>
      </c>
      <c r="G63" s="71" t="s">
        <v>33</v>
      </c>
      <c r="H63" s="61">
        <v>102.5</v>
      </c>
    </row>
    <row r="64" spans="1:8" s="20" customFormat="1" ht="20.25">
      <c r="A64" s="23"/>
      <c r="B64" s="88" t="s">
        <v>121</v>
      </c>
      <c r="C64" s="89">
        <v>803</v>
      </c>
      <c r="D64" s="86" t="s">
        <v>25</v>
      </c>
      <c r="E64" s="86" t="s">
        <v>16</v>
      </c>
      <c r="F64" s="86" t="s">
        <v>120</v>
      </c>
      <c r="G64" s="90" t="s">
        <v>33</v>
      </c>
      <c r="H64" s="91">
        <v>100</v>
      </c>
    </row>
    <row r="65" spans="1:8" s="20" customFormat="1" ht="55.5" customHeight="1">
      <c r="A65" s="23"/>
      <c r="B65" s="31" t="s">
        <v>53</v>
      </c>
      <c r="C65" s="52">
        <v>803</v>
      </c>
      <c r="D65" s="45" t="s">
        <v>25</v>
      </c>
      <c r="E65" s="45" t="s">
        <v>16</v>
      </c>
      <c r="F65" s="45" t="s">
        <v>112</v>
      </c>
      <c r="G65" s="71" t="s">
        <v>36</v>
      </c>
      <c r="H65" s="61">
        <v>117</v>
      </c>
    </row>
    <row r="66" spans="1:8" s="20" customFormat="1" ht="20.25" customHeight="1">
      <c r="A66" s="23"/>
      <c r="B66" s="31" t="s">
        <v>77</v>
      </c>
      <c r="C66" s="52">
        <v>803</v>
      </c>
      <c r="D66" s="45" t="s">
        <v>25</v>
      </c>
      <c r="E66" s="45" t="s">
        <v>19</v>
      </c>
      <c r="F66" s="53"/>
      <c r="G66" s="71"/>
      <c r="H66" s="61">
        <f>H67</f>
        <v>100</v>
      </c>
    </row>
    <row r="67" spans="1:8" s="20" customFormat="1" ht="20.25" customHeight="1">
      <c r="A67" s="23"/>
      <c r="B67" s="32" t="s">
        <v>58</v>
      </c>
      <c r="C67" s="52">
        <v>803</v>
      </c>
      <c r="D67" s="45" t="s">
        <v>25</v>
      </c>
      <c r="E67" s="45" t="s">
        <v>19</v>
      </c>
      <c r="F67" s="45" t="s">
        <v>57</v>
      </c>
      <c r="G67" s="71"/>
      <c r="H67" s="61">
        <f>H68</f>
        <v>100</v>
      </c>
    </row>
    <row r="68" spans="1:8" s="20" customFormat="1" ht="21.75" customHeight="1">
      <c r="A68" s="23"/>
      <c r="B68" s="33" t="s">
        <v>60</v>
      </c>
      <c r="C68" s="52">
        <v>803</v>
      </c>
      <c r="D68" s="45" t="s">
        <v>25</v>
      </c>
      <c r="E68" s="45" t="s">
        <v>19</v>
      </c>
      <c r="F68" s="45" t="s">
        <v>59</v>
      </c>
      <c r="G68" s="71"/>
      <c r="H68" s="61">
        <f>SUM(H69)</f>
        <v>100</v>
      </c>
    </row>
    <row r="69" spans="1:9" ht="42.75" customHeight="1">
      <c r="A69" s="5"/>
      <c r="B69" s="27" t="s">
        <v>113</v>
      </c>
      <c r="C69" s="46">
        <v>803</v>
      </c>
      <c r="D69" s="41" t="s">
        <v>25</v>
      </c>
      <c r="E69" s="45" t="s">
        <v>19</v>
      </c>
      <c r="F69" s="45" t="s">
        <v>80</v>
      </c>
      <c r="G69" s="70" t="s">
        <v>33</v>
      </c>
      <c r="H69" s="60">
        <v>100</v>
      </c>
      <c r="I69" t="s">
        <v>38</v>
      </c>
    </row>
    <row r="70" spans="1:8" ht="18" customHeight="1">
      <c r="A70" s="5"/>
      <c r="B70" s="27" t="s">
        <v>78</v>
      </c>
      <c r="C70" s="46">
        <v>803</v>
      </c>
      <c r="D70" s="41" t="s">
        <v>25</v>
      </c>
      <c r="E70" s="45" t="s">
        <v>17</v>
      </c>
      <c r="F70" s="45"/>
      <c r="G70" s="70"/>
      <c r="H70" s="60">
        <f>H71</f>
        <v>2280</v>
      </c>
    </row>
    <row r="71" spans="1:8" ht="15.75" customHeight="1">
      <c r="A71" s="5"/>
      <c r="B71" s="32" t="s">
        <v>58</v>
      </c>
      <c r="C71" s="46">
        <v>803</v>
      </c>
      <c r="D71" s="41" t="s">
        <v>25</v>
      </c>
      <c r="E71" s="45" t="s">
        <v>17</v>
      </c>
      <c r="F71" s="45" t="s">
        <v>57</v>
      </c>
      <c r="G71" s="70"/>
      <c r="H71" s="60">
        <f>H72</f>
        <v>2280</v>
      </c>
    </row>
    <row r="72" spans="1:8" ht="18.75" customHeight="1">
      <c r="A72" s="5"/>
      <c r="B72" s="33" t="s">
        <v>60</v>
      </c>
      <c r="C72" s="46">
        <v>803</v>
      </c>
      <c r="D72" s="41" t="s">
        <v>25</v>
      </c>
      <c r="E72" s="45" t="s">
        <v>17</v>
      </c>
      <c r="F72" s="45" t="s">
        <v>59</v>
      </c>
      <c r="G72" s="70"/>
      <c r="H72" s="60">
        <f>H73+H74+H76+H75</f>
        <v>2280</v>
      </c>
    </row>
    <row r="73" spans="1:8" ht="44.25" customHeight="1">
      <c r="A73" s="5"/>
      <c r="B73" s="27" t="s">
        <v>46</v>
      </c>
      <c r="C73" s="46">
        <v>803</v>
      </c>
      <c r="D73" s="41" t="s">
        <v>25</v>
      </c>
      <c r="E73" s="41" t="s">
        <v>17</v>
      </c>
      <c r="F73" s="45" t="s">
        <v>81</v>
      </c>
      <c r="G73" s="70" t="s">
        <v>33</v>
      </c>
      <c r="H73" s="60">
        <v>900</v>
      </c>
    </row>
    <row r="74" spans="1:8" ht="42" customHeight="1">
      <c r="A74" s="5"/>
      <c r="B74" s="27" t="s">
        <v>47</v>
      </c>
      <c r="C74" s="46">
        <v>803</v>
      </c>
      <c r="D74" s="41" t="s">
        <v>25</v>
      </c>
      <c r="E74" s="41" t="s">
        <v>17</v>
      </c>
      <c r="F74" s="45" t="s">
        <v>82</v>
      </c>
      <c r="G74" s="70" t="s">
        <v>33</v>
      </c>
      <c r="H74" s="60">
        <v>170</v>
      </c>
    </row>
    <row r="75" spans="1:8" ht="42" customHeight="1">
      <c r="A75" s="5"/>
      <c r="B75" s="27" t="s">
        <v>93</v>
      </c>
      <c r="C75" s="46">
        <v>803</v>
      </c>
      <c r="D75" s="41" t="s">
        <v>25</v>
      </c>
      <c r="E75" s="41" t="s">
        <v>17</v>
      </c>
      <c r="F75" s="45" t="s">
        <v>94</v>
      </c>
      <c r="G75" s="70" t="s">
        <v>33</v>
      </c>
      <c r="H75" s="60">
        <v>180</v>
      </c>
    </row>
    <row r="76" spans="1:8" ht="46.5" customHeight="1">
      <c r="A76" s="5"/>
      <c r="B76" s="84" t="s">
        <v>48</v>
      </c>
      <c r="C76" s="85">
        <v>803</v>
      </c>
      <c r="D76" s="81" t="s">
        <v>25</v>
      </c>
      <c r="E76" s="81" t="s">
        <v>17</v>
      </c>
      <c r="F76" s="86" t="s">
        <v>86</v>
      </c>
      <c r="G76" s="82" t="s">
        <v>33</v>
      </c>
      <c r="H76" s="83">
        <v>1030</v>
      </c>
    </row>
    <row r="77" spans="1:8" s="20" customFormat="1" ht="0.75" customHeight="1" hidden="1">
      <c r="A77" s="15"/>
      <c r="B77" s="29" t="s">
        <v>26</v>
      </c>
      <c r="C77" s="49"/>
      <c r="D77" s="50" t="s">
        <v>27</v>
      </c>
      <c r="E77" s="51">
        <v>0</v>
      </c>
      <c r="F77" s="51"/>
      <c r="G77" s="72"/>
      <c r="H77" s="62"/>
    </row>
    <row r="78" spans="1:8" s="20" customFormat="1" ht="20.25" customHeight="1" hidden="1">
      <c r="A78" s="15"/>
      <c r="B78" s="29" t="s">
        <v>29</v>
      </c>
      <c r="C78" s="49"/>
      <c r="D78" s="50" t="s">
        <v>24</v>
      </c>
      <c r="E78" s="51">
        <v>0</v>
      </c>
      <c r="F78" s="51"/>
      <c r="G78" s="74"/>
      <c r="H78" s="62"/>
    </row>
    <row r="79" spans="1:8" s="20" customFormat="1" ht="20.25" customHeight="1">
      <c r="A79" s="15"/>
      <c r="B79" s="34" t="s">
        <v>83</v>
      </c>
      <c r="C79" s="52">
        <v>803</v>
      </c>
      <c r="D79" s="53" t="s">
        <v>24</v>
      </c>
      <c r="E79" s="45"/>
      <c r="F79" s="45"/>
      <c r="G79" s="75"/>
      <c r="H79" s="63">
        <f>H80</f>
        <v>34.4</v>
      </c>
    </row>
    <row r="80" spans="1:8" ht="21" customHeight="1">
      <c r="A80" s="5"/>
      <c r="B80" s="27" t="s">
        <v>84</v>
      </c>
      <c r="C80" s="46">
        <v>803</v>
      </c>
      <c r="D80" s="41" t="s">
        <v>24</v>
      </c>
      <c r="E80" s="41" t="s">
        <v>20</v>
      </c>
      <c r="F80" s="45"/>
      <c r="G80" s="70"/>
      <c r="H80" s="61">
        <f>SUM(H83)</f>
        <v>34.4</v>
      </c>
    </row>
    <row r="81" spans="1:8" ht="18" customHeight="1">
      <c r="A81" s="5"/>
      <c r="B81" s="32" t="s">
        <v>58</v>
      </c>
      <c r="C81" s="46">
        <v>803</v>
      </c>
      <c r="D81" s="41" t="s">
        <v>24</v>
      </c>
      <c r="E81" s="41" t="s">
        <v>20</v>
      </c>
      <c r="F81" s="45" t="s">
        <v>57</v>
      </c>
      <c r="G81" s="70"/>
      <c r="H81" s="61">
        <f>SUM(H83)</f>
        <v>34.4</v>
      </c>
    </row>
    <row r="82" spans="1:8" ht="24" customHeight="1">
      <c r="A82" s="5"/>
      <c r="B82" s="33" t="s">
        <v>60</v>
      </c>
      <c r="C82" s="46">
        <v>803</v>
      </c>
      <c r="D82" s="41" t="s">
        <v>24</v>
      </c>
      <c r="E82" s="41" t="s">
        <v>20</v>
      </c>
      <c r="F82" s="45" t="s">
        <v>59</v>
      </c>
      <c r="G82" s="70"/>
      <c r="H82" s="61">
        <f>SUM(H83)</f>
        <v>34.4</v>
      </c>
    </row>
    <row r="83" spans="1:8" ht="42.75" customHeight="1">
      <c r="A83" s="5"/>
      <c r="B83" s="27" t="s">
        <v>95</v>
      </c>
      <c r="C83" s="46">
        <v>803</v>
      </c>
      <c r="D83" s="41" t="s">
        <v>24</v>
      </c>
      <c r="E83" s="41" t="s">
        <v>20</v>
      </c>
      <c r="F83" s="41" t="s">
        <v>76</v>
      </c>
      <c r="G83" s="70" t="s">
        <v>33</v>
      </c>
      <c r="H83" s="61">
        <v>34.4</v>
      </c>
    </row>
    <row r="84" spans="1:9" ht="12" customHeight="1" hidden="1">
      <c r="A84" s="15"/>
      <c r="B84" s="29" t="s">
        <v>30</v>
      </c>
      <c r="C84" s="49"/>
      <c r="D84" s="50" t="s">
        <v>12</v>
      </c>
      <c r="E84" s="51">
        <v>0</v>
      </c>
      <c r="F84" s="51"/>
      <c r="G84" s="72"/>
      <c r="H84" s="62"/>
      <c r="I84" s="20"/>
    </row>
    <row r="85" spans="1:9" ht="17.25" customHeight="1">
      <c r="A85" s="15"/>
      <c r="B85" s="34" t="s">
        <v>87</v>
      </c>
      <c r="C85" s="52">
        <v>803</v>
      </c>
      <c r="D85" s="53" t="s">
        <v>12</v>
      </c>
      <c r="E85" s="45"/>
      <c r="F85" s="45"/>
      <c r="G85" s="71"/>
      <c r="H85" s="63">
        <f>SUM(H89+H93)</f>
        <v>1106</v>
      </c>
      <c r="I85" s="20"/>
    </row>
    <row r="86" spans="1:9" ht="19.5" customHeight="1">
      <c r="A86" s="15"/>
      <c r="B86" s="30" t="s">
        <v>85</v>
      </c>
      <c r="C86" s="52">
        <v>803</v>
      </c>
      <c r="D86" s="45" t="s">
        <v>12</v>
      </c>
      <c r="E86" s="45" t="s">
        <v>16</v>
      </c>
      <c r="F86" s="45"/>
      <c r="G86" s="71"/>
      <c r="H86" s="61">
        <v>156</v>
      </c>
      <c r="I86" s="20"/>
    </row>
    <row r="87" spans="1:9" ht="17.25" customHeight="1">
      <c r="A87" s="15"/>
      <c r="B87" s="32" t="s">
        <v>58</v>
      </c>
      <c r="C87" s="52">
        <v>803</v>
      </c>
      <c r="D87" s="45" t="s">
        <v>12</v>
      </c>
      <c r="E87" s="45" t="s">
        <v>16</v>
      </c>
      <c r="F87" s="45" t="s">
        <v>57</v>
      </c>
      <c r="G87" s="71"/>
      <c r="H87" s="61">
        <v>156</v>
      </c>
      <c r="I87" s="20"/>
    </row>
    <row r="88" spans="1:9" ht="20.25" customHeight="1">
      <c r="A88" s="15"/>
      <c r="B88" s="33" t="s">
        <v>60</v>
      </c>
      <c r="C88" s="52">
        <v>803</v>
      </c>
      <c r="D88" s="45" t="s">
        <v>12</v>
      </c>
      <c r="E88" s="45" t="s">
        <v>16</v>
      </c>
      <c r="F88" s="45" t="s">
        <v>59</v>
      </c>
      <c r="G88" s="71"/>
      <c r="H88" s="61">
        <v>156</v>
      </c>
      <c r="I88" s="20"/>
    </row>
    <row r="89" spans="1:9" ht="48" customHeight="1">
      <c r="A89" s="15"/>
      <c r="B89" s="27" t="s">
        <v>49</v>
      </c>
      <c r="C89" s="46">
        <v>803</v>
      </c>
      <c r="D89" s="41" t="s">
        <v>12</v>
      </c>
      <c r="E89" s="41" t="s">
        <v>16</v>
      </c>
      <c r="F89" s="41" t="s">
        <v>100</v>
      </c>
      <c r="G89" s="70" t="s">
        <v>35</v>
      </c>
      <c r="H89" s="61">
        <v>156</v>
      </c>
      <c r="I89" s="20"/>
    </row>
    <row r="90" spans="1:9" ht="19.5" customHeight="1">
      <c r="A90" s="15"/>
      <c r="B90" s="30" t="s">
        <v>96</v>
      </c>
      <c r="C90" s="52">
        <v>803</v>
      </c>
      <c r="D90" s="45" t="s">
        <v>12</v>
      </c>
      <c r="E90" s="45" t="s">
        <v>17</v>
      </c>
      <c r="F90" s="45"/>
      <c r="G90" s="71"/>
      <c r="H90" s="61">
        <f>SUM(H93)</f>
        <v>950</v>
      </c>
      <c r="I90" s="20"/>
    </row>
    <row r="91" spans="1:9" ht="17.25" customHeight="1">
      <c r="A91" s="15"/>
      <c r="B91" s="56" t="s">
        <v>58</v>
      </c>
      <c r="C91" s="52">
        <v>803</v>
      </c>
      <c r="D91" s="45" t="s">
        <v>12</v>
      </c>
      <c r="E91" s="45" t="s">
        <v>17</v>
      </c>
      <c r="F91" s="45" t="s">
        <v>57</v>
      </c>
      <c r="G91" s="71"/>
      <c r="H91" s="61">
        <f>SUM(H93)</f>
        <v>950</v>
      </c>
      <c r="I91" s="20"/>
    </row>
    <row r="92" spans="1:9" ht="23.25" customHeight="1">
      <c r="A92" s="15"/>
      <c r="B92" s="57" t="s">
        <v>60</v>
      </c>
      <c r="C92" s="52">
        <v>803</v>
      </c>
      <c r="D92" s="45" t="s">
        <v>12</v>
      </c>
      <c r="E92" s="45" t="s">
        <v>17</v>
      </c>
      <c r="F92" s="45" t="s">
        <v>59</v>
      </c>
      <c r="G92" s="71"/>
      <c r="H92" s="61">
        <f>SUM(H93)</f>
        <v>950</v>
      </c>
      <c r="I92" s="20"/>
    </row>
    <row r="93" spans="1:9" ht="33.75" customHeight="1">
      <c r="A93" s="15"/>
      <c r="B93" s="27" t="s">
        <v>97</v>
      </c>
      <c r="C93" s="46">
        <v>803</v>
      </c>
      <c r="D93" s="41" t="s">
        <v>12</v>
      </c>
      <c r="E93" s="41" t="s">
        <v>17</v>
      </c>
      <c r="F93" s="41" t="s">
        <v>98</v>
      </c>
      <c r="G93" s="70" t="s">
        <v>35</v>
      </c>
      <c r="H93" s="61">
        <v>950</v>
      </c>
      <c r="I93" s="20"/>
    </row>
    <row r="94" spans="1:8" s="20" customFormat="1" ht="14.25" customHeight="1" hidden="1">
      <c r="A94" s="15"/>
      <c r="B94" s="24" t="s">
        <v>31</v>
      </c>
      <c r="C94" s="24"/>
      <c r="D94" s="17" t="s">
        <v>13</v>
      </c>
      <c r="E94" s="18"/>
      <c r="F94" s="18"/>
      <c r="G94" s="76"/>
      <c r="H94" s="65" t="e">
        <f>#REF!</f>
        <v>#REF!</v>
      </c>
    </row>
    <row r="95" spans="1:8" ht="20.25">
      <c r="A95" s="9" t="s">
        <v>4</v>
      </c>
      <c r="B95" s="94" t="s">
        <v>5</v>
      </c>
      <c r="C95" s="95"/>
      <c r="D95" s="95"/>
      <c r="E95" s="95"/>
      <c r="F95" s="95"/>
      <c r="G95" s="95"/>
      <c r="H95" s="58">
        <f>SUM(H85+H79+H59+H50+H43+H36+H12)</f>
        <v>10149.4</v>
      </c>
    </row>
  </sheetData>
  <sheetProtection/>
  <autoFilter ref="A7:H95"/>
  <mergeCells count="6">
    <mergeCell ref="A3:H3"/>
    <mergeCell ref="B95:G95"/>
    <mergeCell ref="A4:H4"/>
    <mergeCell ref="B5:H5"/>
    <mergeCell ref="A1:H1"/>
    <mergeCell ref="A2:H2"/>
  </mergeCells>
  <printOptions/>
  <pageMargins left="0.984251968503937" right="0.3937007874015748" top="0.7874015748031497" bottom="0.7874015748031497" header="0.5118110236220472" footer="0.5118110236220472"/>
  <pageSetup fitToHeight="0" fitToWidth="3" horizontalDpi="600" verticalDpi="600" orientation="portrait" paperSize="9" scale="57" r:id="rId1"/>
  <headerFooter alignWithMargins="0">
    <oddHeader>&amp;C&amp;P</oddHeader>
  </headerFooter>
  <rowBreaks count="1" manualBreakCount="1">
    <brk id="4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2017-11-24T12:51:27Z</cp:lastPrinted>
  <dcterms:created xsi:type="dcterms:W3CDTF">2011-10-27T07:59:23Z</dcterms:created>
  <dcterms:modified xsi:type="dcterms:W3CDTF">2018-02-25T08:55:31Z</dcterms:modified>
  <cp:category/>
  <cp:version/>
  <cp:contentType/>
  <cp:contentStatus/>
</cp:coreProperties>
</file>